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somersetcc-my.sharepoint.com/personal/valeria_sfetcu_somerset_gov_uk/Documents/MTFP/Parish precepts/2025-26/"/>
    </mc:Choice>
  </mc:AlternateContent>
  <xr:revisionPtr revIDLastSave="0" documentId="8_{FF1B139F-65D5-4D0A-A0BD-F9DBF8D635C4}" xr6:coauthVersionLast="47" xr6:coauthVersionMax="47" xr10:uidLastSave="{00000000-0000-0000-0000-000000000000}"/>
  <workbookProtection workbookAlgorithmName="SHA-512" workbookHashValue="VWXVDtCmSLkwfybvegiJzLt1p0Hm5/6575qOcUwKmQPbjfCVQX04vK5pi7Zsis4ujxx+8brrlIKHkR9M9+Y+aA==" workbookSaltValue="5CDZRltRnUPl2zPLF4mo6Q==" workbookSpinCount="100000" lockStructure="1"/>
  <bookViews>
    <workbookView xWindow="-28920" yWindow="1380" windowWidth="29040" windowHeight="15720" firstSheet="2" activeTab="2" xr2:uid="{00000000-000D-0000-FFFF-FFFF00000000}"/>
  </bookViews>
  <sheets>
    <sheet name="Summary" sheetId="12" state="hidden" r:id="rId1"/>
    <sheet name="Tax Base" sheetId="1" state="hidden" r:id="rId2"/>
    <sheet name="Form" sheetId="8" r:id="rId3"/>
    <sheet name="Tax Base Explained" sheetId="9" r:id="rId4"/>
    <sheet name="Calculator per Band D" sheetId="10" r:id="rId5"/>
    <sheet name="Calculator Total Precept" sheetId="11" r:id="rId6"/>
    <sheet name="Number Of Dwellings" sheetId="13" r:id="rId7"/>
  </sheets>
  <definedNames>
    <definedName name="Ashcott">#REF!</definedName>
    <definedName name="Bridgwater">#REF!</definedName>
    <definedName name="_xlnm.Print_Area" localSheetId="2">Form!$A$1:$P$79</definedName>
    <definedName name="_xlnm.Print_Area" localSheetId="1">'Tax Base'!$B$1:$G$327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8" l="1"/>
  <c r="J6" i="13"/>
  <c r="I6" i="13"/>
  <c r="H6" i="13"/>
  <c r="G6" i="13"/>
  <c r="F6" i="13"/>
  <c r="E6" i="13"/>
  <c r="D6" i="13"/>
  <c r="C6" i="13"/>
  <c r="B6" i="13"/>
  <c r="L323" i="12"/>
  <c r="L322" i="12"/>
  <c r="L321" i="12"/>
  <c r="L320" i="12"/>
  <c r="L319" i="12"/>
  <c r="L318" i="12"/>
  <c r="L317" i="12"/>
  <c r="L316" i="12"/>
  <c r="L315" i="12"/>
  <c r="L314" i="12"/>
  <c r="L313" i="12"/>
  <c r="L312" i="12"/>
  <c r="L311" i="12"/>
  <c r="L310" i="12"/>
  <c r="L309" i="12"/>
  <c r="L308" i="12"/>
  <c r="L307" i="12"/>
  <c r="L306" i="12"/>
  <c r="L305" i="12"/>
  <c r="L304" i="12"/>
  <c r="L303" i="12"/>
  <c r="L302" i="12"/>
  <c r="L301" i="12"/>
  <c r="L300" i="12"/>
  <c r="L299" i="12"/>
  <c r="L298" i="12"/>
  <c r="L297" i="12"/>
  <c r="L296" i="12"/>
  <c r="L295" i="12"/>
  <c r="L294" i="12"/>
  <c r="L293" i="12"/>
  <c r="L292" i="12"/>
  <c r="L291" i="12"/>
  <c r="L290" i="12"/>
  <c r="L289" i="12"/>
  <c r="L288" i="12"/>
  <c r="L287" i="12"/>
  <c r="L286" i="12"/>
  <c r="L285" i="12"/>
  <c r="L284" i="12"/>
  <c r="L283" i="12"/>
  <c r="L282" i="12"/>
  <c r="L281" i="12"/>
  <c r="L280" i="12"/>
  <c r="L279" i="12"/>
  <c r="L278" i="12"/>
  <c r="L277" i="12"/>
  <c r="L276" i="12"/>
  <c r="L275" i="12"/>
  <c r="L274" i="12"/>
  <c r="L273" i="12"/>
  <c r="L272" i="12"/>
  <c r="L271" i="12"/>
  <c r="L270" i="12"/>
  <c r="L269" i="12"/>
  <c r="L268" i="12"/>
  <c r="L267" i="12"/>
  <c r="L266" i="12"/>
  <c r="L265" i="12"/>
  <c r="L264" i="12"/>
  <c r="L263" i="12"/>
  <c r="L262" i="12"/>
  <c r="L261" i="12"/>
  <c r="L260" i="12"/>
  <c r="L259"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L220" i="12"/>
  <c r="L219"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9" i="12"/>
  <c r="L188" i="12"/>
  <c r="L187" i="12"/>
  <c r="L186" i="12"/>
  <c r="L185" i="12"/>
  <c r="L184" i="12"/>
  <c r="L183" i="12"/>
  <c r="L182" i="12"/>
  <c r="L181" i="12"/>
  <c r="L180" i="12"/>
  <c r="L179" i="12"/>
  <c r="L178" i="12"/>
  <c r="L177" i="12"/>
  <c r="L176" i="12"/>
  <c r="L175" i="12"/>
  <c r="L174" i="12"/>
  <c r="L173" i="12"/>
  <c r="L172" i="12"/>
  <c r="L171" i="12"/>
  <c r="L170" i="12"/>
  <c r="L169" i="12"/>
  <c r="L168" i="12"/>
  <c r="L167" i="12"/>
  <c r="L166" i="12"/>
  <c r="L165" i="12"/>
  <c r="L164" i="12"/>
  <c r="L163" i="12"/>
  <c r="L162" i="12"/>
  <c r="L161"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H13" i="8"/>
  <c r="H15" i="8" s="1"/>
  <c r="K21" i="11"/>
  <c r="M21" i="11" s="1"/>
  <c r="J21" i="11"/>
  <c r="E10" i="11"/>
  <c r="F9" i="11"/>
  <c r="E9" i="11"/>
  <c r="N343" i="10"/>
  <c r="M343" i="10"/>
  <c r="N342" i="10"/>
  <c r="M342" i="10"/>
  <c r="N341" i="10"/>
  <c r="M341" i="10"/>
  <c r="N340" i="10"/>
  <c r="M340" i="10"/>
  <c r="N339" i="10"/>
  <c r="M339" i="10"/>
  <c r="N338" i="10"/>
  <c r="M338" i="10"/>
  <c r="N337" i="10"/>
  <c r="M337" i="10"/>
  <c r="N336" i="10"/>
  <c r="M336" i="10"/>
  <c r="N335" i="10"/>
  <c r="M335" i="10"/>
  <c r="N334" i="10"/>
  <c r="M334" i="10"/>
  <c r="N333" i="10"/>
  <c r="M333" i="10"/>
  <c r="N332" i="10"/>
  <c r="M332" i="10"/>
  <c r="N331" i="10"/>
  <c r="M331" i="10"/>
  <c r="N330" i="10"/>
  <c r="M330" i="10"/>
  <c r="N329" i="10"/>
  <c r="M329" i="10"/>
  <c r="N328" i="10"/>
  <c r="M328" i="10"/>
  <c r="N327" i="10"/>
  <c r="M327" i="10"/>
  <c r="N326" i="10"/>
  <c r="M326" i="10"/>
  <c r="N325" i="10"/>
  <c r="M325" i="10"/>
  <c r="N324" i="10"/>
  <c r="M324" i="10"/>
  <c r="N323" i="10"/>
  <c r="M323" i="10"/>
  <c r="N322" i="10"/>
  <c r="M322" i="10"/>
  <c r="N321" i="10"/>
  <c r="M321" i="10"/>
  <c r="N320" i="10"/>
  <c r="M320" i="10"/>
  <c r="N319" i="10"/>
  <c r="M319" i="10"/>
  <c r="N318" i="10"/>
  <c r="M318" i="10"/>
  <c r="N317" i="10"/>
  <c r="M317" i="10"/>
  <c r="N316" i="10"/>
  <c r="M316" i="10"/>
  <c r="N315" i="10"/>
  <c r="M315" i="10"/>
  <c r="N314" i="10"/>
  <c r="M314" i="10"/>
  <c r="N313" i="10"/>
  <c r="M313" i="10"/>
  <c r="N312" i="10"/>
  <c r="M312" i="10"/>
  <c r="N311" i="10"/>
  <c r="M311" i="10"/>
  <c r="N310" i="10"/>
  <c r="M310" i="10"/>
  <c r="N309" i="10"/>
  <c r="M309" i="10"/>
  <c r="N308" i="10"/>
  <c r="M308" i="10"/>
  <c r="N307" i="10"/>
  <c r="M307" i="10"/>
  <c r="N306" i="10"/>
  <c r="M306" i="10"/>
  <c r="N305" i="10"/>
  <c r="M305" i="10"/>
  <c r="N304" i="10"/>
  <c r="M304" i="10"/>
  <c r="N303" i="10"/>
  <c r="M303" i="10"/>
  <c r="N302" i="10"/>
  <c r="M302" i="10"/>
  <c r="N301" i="10"/>
  <c r="M301" i="10"/>
  <c r="N300" i="10"/>
  <c r="M300" i="10"/>
  <c r="N299" i="10"/>
  <c r="M299" i="10"/>
  <c r="N298" i="10"/>
  <c r="M298" i="10"/>
  <c r="N297" i="10"/>
  <c r="M297" i="10"/>
  <c r="N296" i="10"/>
  <c r="M296" i="10"/>
  <c r="N295" i="10"/>
  <c r="M295" i="10"/>
  <c r="N294" i="10"/>
  <c r="M294" i="10"/>
  <c r="N293" i="10"/>
  <c r="M293" i="10"/>
  <c r="N292" i="10"/>
  <c r="M292" i="10"/>
  <c r="N291" i="10"/>
  <c r="M291" i="10"/>
  <c r="N290" i="10"/>
  <c r="M290" i="10"/>
  <c r="N289" i="10"/>
  <c r="M289" i="10"/>
  <c r="N288" i="10"/>
  <c r="M288" i="10"/>
  <c r="N287" i="10"/>
  <c r="M287" i="10"/>
  <c r="N286" i="10"/>
  <c r="M286" i="10"/>
  <c r="N285" i="10"/>
  <c r="M285" i="10"/>
  <c r="N284" i="10"/>
  <c r="M284" i="10"/>
  <c r="N283" i="10"/>
  <c r="M283" i="10"/>
  <c r="N282" i="10"/>
  <c r="M282" i="10"/>
  <c r="N281" i="10"/>
  <c r="M281" i="10"/>
  <c r="N280" i="10"/>
  <c r="M280" i="10"/>
  <c r="N279" i="10"/>
  <c r="M279" i="10"/>
  <c r="N278" i="10"/>
  <c r="M278" i="10"/>
  <c r="N277" i="10"/>
  <c r="M277" i="10"/>
  <c r="N276" i="10"/>
  <c r="M276" i="10"/>
  <c r="N275" i="10"/>
  <c r="M275" i="10"/>
  <c r="N274" i="10"/>
  <c r="M274" i="10"/>
  <c r="N273" i="10"/>
  <c r="M273" i="10"/>
  <c r="N272" i="10"/>
  <c r="M272" i="10"/>
  <c r="N271" i="10"/>
  <c r="M271" i="10"/>
  <c r="N270" i="10"/>
  <c r="M270" i="10"/>
  <c r="N269" i="10"/>
  <c r="M269" i="10"/>
  <c r="N268" i="10"/>
  <c r="M268" i="10"/>
  <c r="N267" i="10"/>
  <c r="M267" i="10"/>
  <c r="N266" i="10"/>
  <c r="M266" i="10"/>
  <c r="N265" i="10"/>
  <c r="M265" i="10"/>
  <c r="N264" i="10"/>
  <c r="M264" i="10"/>
  <c r="N263" i="10"/>
  <c r="M263" i="10"/>
  <c r="N262" i="10"/>
  <c r="M262" i="10"/>
  <c r="N261" i="10"/>
  <c r="M261" i="10"/>
  <c r="N260" i="10"/>
  <c r="M260" i="10"/>
  <c r="N259" i="10"/>
  <c r="M259" i="10"/>
  <c r="N258" i="10"/>
  <c r="M258" i="10"/>
  <c r="N257" i="10"/>
  <c r="M257" i="10"/>
  <c r="N256" i="10"/>
  <c r="M256" i="10"/>
  <c r="N255" i="10"/>
  <c r="M255" i="10"/>
  <c r="N254" i="10"/>
  <c r="M254" i="10"/>
  <c r="N253" i="10"/>
  <c r="M253" i="10"/>
  <c r="N252" i="10"/>
  <c r="M252" i="10"/>
  <c r="N251" i="10"/>
  <c r="M251" i="10"/>
  <c r="N250" i="10"/>
  <c r="M250" i="10"/>
  <c r="N249" i="10"/>
  <c r="M249" i="10"/>
  <c r="N248" i="10"/>
  <c r="M248" i="10"/>
  <c r="N247" i="10"/>
  <c r="M247" i="10"/>
  <c r="N246" i="10"/>
  <c r="M246" i="10"/>
  <c r="N245" i="10"/>
  <c r="M245" i="10"/>
  <c r="N244" i="10"/>
  <c r="M244" i="10"/>
  <c r="N243" i="10"/>
  <c r="M243" i="10"/>
  <c r="N242" i="10"/>
  <c r="M242" i="10"/>
  <c r="N241" i="10"/>
  <c r="M241" i="10"/>
  <c r="N240" i="10"/>
  <c r="M240" i="10"/>
  <c r="N239" i="10"/>
  <c r="M239" i="10"/>
  <c r="N238" i="10"/>
  <c r="M238" i="10"/>
  <c r="N237" i="10"/>
  <c r="M237" i="10"/>
  <c r="N236" i="10"/>
  <c r="M236" i="10"/>
  <c r="N235" i="10"/>
  <c r="M235" i="10"/>
  <c r="N234" i="10"/>
  <c r="M234" i="10"/>
  <c r="N233" i="10"/>
  <c r="M233" i="10"/>
  <c r="N232" i="10"/>
  <c r="M232" i="10"/>
  <c r="N231" i="10"/>
  <c r="M231" i="10"/>
  <c r="N230" i="10"/>
  <c r="M230" i="10"/>
  <c r="N229" i="10"/>
  <c r="M229" i="10"/>
  <c r="N228" i="10"/>
  <c r="M228" i="10"/>
  <c r="N227" i="10"/>
  <c r="M227" i="10"/>
  <c r="N226" i="10"/>
  <c r="M226" i="10"/>
  <c r="N225" i="10"/>
  <c r="M225" i="10"/>
  <c r="N224" i="10"/>
  <c r="M224" i="10"/>
  <c r="N223" i="10"/>
  <c r="M223" i="10"/>
  <c r="N222" i="10"/>
  <c r="M222" i="10"/>
  <c r="N221" i="10"/>
  <c r="M221" i="10"/>
  <c r="N220" i="10"/>
  <c r="M220" i="10"/>
  <c r="N219" i="10"/>
  <c r="M219" i="10"/>
  <c r="N218" i="10"/>
  <c r="M218" i="10"/>
  <c r="N217" i="10"/>
  <c r="M217" i="10"/>
  <c r="N216" i="10"/>
  <c r="M216" i="10"/>
  <c r="N215" i="10"/>
  <c r="M215" i="10"/>
  <c r="N214" i="10"/>
  <c r="M214" i="10"/>
  <c r="N213" i="10"/>
  <c r="M213" i="10"/>
  <c r="N212" i="10"/>
  <c r="M212" i="10"/>
  <c r="N211" i="10"/>
  <c r="M211" i="10"/>
  <c r="N210" i="10"/>
  <c r="M210" i="10"/>
  <c r="N209" i="10"/>
  <c r="M209" i="10"/>
  <c r="N208" i="10"/>
  <c r="M208" i="10"/>
  <c r="N207" i="10"/>
  <c r="M207" i="10"/>
  <c r="N206" i="10"/>
  <c r="M206" i="10"/>
  <c r="N205" i="10"/>
  <c r="M205" i="10"/>
  <c r="N204" i="10"/>
  <c r="M204" i="10"/>
  <c r="N203" i="10"/>
  <c r="M203" i="10"/>
  <c r="N202" i="10"/>
  <c r="M202" i="10"/>
  <c r="N201" i="10"/>
  <c r="M201" i="10"/>
  <c r="N200" i="10"/>
  <c r="M200" i="10"/>
  <c r="N199" i="10"/>
  <c r="M199" i="10"/>
  <c r="N198" i="10"/>
  <c r="M198" i="10"/>
  <c r="N197" i="10"/>
  <c r="M197" i="10"/>
  <c r="N196" i="10"/>
  <c r="M196" i="10"/>
  <c r="N195" i="10"/>
  <c r="M195" i="10"/>
  <c r="N194" i="10"/>
  <c r="M194" i="10"/>
  <c r="N193" i="10"/>
  <c r="M193" i="10"/>
  <c r="N192" i="10"/>
  <c r="M192" i="10"/>
  <c r="N191" i="10"/>
  <c r="M191" i="10"/>
  <c r="N190" i="10"/>
  <c r="M190" i="10"/>
  <c r="N189" i="10"/>
  <c r="M189" i="10"/>
  <c r="N188" i="10"/>
  <c r="M188" i="10"/>
  <c r="N187" i="10"/>
  <c r="M187" i="10"/>
  <c r="N186" i="10"/>
  <c r="M186" i="10"/>
  <c r="N185" i="10"/>
  <c r="M185" i="10"/>
  <c r="N184" i="10"/>
  <c r="M184" i="10"/>
  <c r="N183" i="10"/>
  <c r="M183" i="10"/>
  <c r="N182" i="10"/>
  <c r="M182" i="10"/>
  <c r="N181" i="10"/>
  <c r="M181" i="10"/>
  <c r="N180" i="10"/>
  <c r="M180" i="10"/>
  <c r="N179" i="10"/>
  <c r="M179" i="10"/>
  <c r="N178" i="10"/>
  <c r="M178" i="10"/>
  <c r="N177" i="10"/>
  <c r="M177" i="10"/>
  <c r="N176" i="10"/>
  <c r="M176" i="10"/>
  <c r="N175" i="10"/>
  <c r="M175" i="10"/>
  <c r="N174" i="10"/>
  <c r="M174" i="10"/>
  <c r="N173" i="10"/>
  <c r="M173" i="10"/>
  <c r="N172" i="10"/>
  <c r="M172" i="10"/>
  <c r="N171" i="10"/>
  <c r="M171" i="10"/>
  <c r="N170" i="10"/>
  <c r="M170" i="10"/>
  <c r="N169" i="10"/>
  <c r="M169" i="10"/>
  <c r="N168" i="10"/>
  <c r="M168" i="10"/>
  <c r="N167" i="10"/>
  <c r="M167" i="10"/>
  <c r="N166" i="10"/>
  <c r="M166" i="10"/>
  <c r="N165" i="10"/>
  <c r="M165" i="10"/>
  <c r="N164" i="10"/>
  <c r="M164" i="10"/>
  <c r="N163" i="10"/>
  <c r="M163" i="10"/>
  <c r="N162" i="10"/>
  <c r="M162" i="10"/>
  <c r="N161" i="10"/>
  <c r="M161" i="10"/>
  <c r="N160" i="10"/>
  <c r="M160" i="10"/>
  <c r="N159" i="10"/>
  <c r="M159" i="10"/>
  <c r="N158" i="10"/>
  <c r="M158" i="10"/>
  <c r="N157" i="10"/>
  <c r="M157" i="10"/>
  <c r="N156" i="10"/>
  <c r="M156" i="10"/>
  <c r="N155" i="10"/>
  <c r="M155" i="10"/>
  <c r="N154" i="10"/>
  <c r="M154" i="10"/>
  <c r="N153" i="10"/>
  <c r="M153" i="10"/>
  <c r="N152" i="10"/>
  <c r="M152" i="10"/>
  <c r="N151" i="10"/>
  <c r="M151" i="10"/>
  <c r="N150" i="10"/>
  <c r="M150" i="10"/>
  <c r="N149" i="10"/>
  <c r="M149" i="10"/>
  <c r="N148" i="10"/>
  <c r="M148" i="10"/>
  <c r="N147" i="10"/>
  <c r="M147" i="10"/>
  <c r="N146" i="10"/>
  <c r="M146" i="10"/>
  <c r="N145" i="10"/>
  <c r="M145" i="10"/>
  <c r="N144" i="10"/>
  <c r="M144" i="10"/>
  <c r="N143" i="10"/>
  <c r="M143" i="10"/>
  <c r="N142" i="10"/>
  <c r="M142" i="10"/>
  <c r="N141" i="10"/>
  <c r="M141" i="10"/>
  <c r="N140" i="10"/>
  <c r="M140" i="10"/>
  <c r="N139" i="10"/>
  <c r="M139" i="10"/>
  <c r="N138" i="10"/>
  <c r="M138" i="10"/>
  <c r="N137" i="10"/>
  <c r="M137" i="10"/>
  <c r="N136" i="10"/>
  <c r="M136" i="10"/>
  <c r="N135" i="10"/>
  <c r="M135" i="10"/>
  <c r="N134" i="10"/>
  <c r="M134" i="10"/>
  <c r="N133" i="10"/>
  <c r="M133" i="10"/>
  <c r="N132" i="10"/>
  <c r="M132" i="10"/>
  <c r="N131" i="10"/>
  <c r="M131" i="10"/>
  <c r="N130" i="10"/>
  <c r="M130" i="10"/>
  <c r="N129" i="10"/>
  <c r="M129" i="10"/>
  <c r="N128" i="10"/>
  <c r="M128" i="10"/>
  <c r="N127" i="10"/>
  <c r="M127" i="10"/>
  <c r="N126" i="10"/>
  <c r="M126" i="10"/>
  <c r="N125" i="10"/>
  <c r="M125" i="10"/>
  <c r="N124" i="10"/>
  <c r="M124" i="10"/>
  <c r="N123" i="10"/>
  <c r="M123" i="10"/>
  <c r="N122" i="10"/>
  <c r="M122" i="10"/>
  <c r="N121" i="10"/>
  <c r="M121" i="10"/>
  <c r="N120" i="10"/>
  <c r="M120" i="10"/>
  <c r="N119" i="10"/>
  <c r="M119" i="10"/>
  <c r="N118" i="10"/>
  <c r="M118" i="10"/>
  <c r="N117" i="10"/>
  <c r="M117" i="10"/>
  <c r="N116" i="10"/>
  <c r="M116" i="10"/>
  <c r="N115" i="10"/>
  <c r="M115" i="10"/>
  <c r="N114" i="10"/>
  <c r="M114" i="10"/>
  <c r="N113" i="10"/>
  <c r="M113" i="10"/>
  <c r="N112" i="10"/>
  <c r="M112" i="10"/>
  <c r="N111" i="10"/>
  <c r="M111" i="10"/>
  <c r="N110" i="10"/>
  <c r="M110" i="10"/>
  <c r="N109" i="10"/>
  <c r="M109" i="10"/>
  <c r="N108" i="10"/>
  <c r="M108" i="10"/>
  <c r="N107" i="10"/>
  <c r="M107" i="10"/>
  <c r="N106" i="10"/>
  <c r="M106" i="10"/>
  <c r="N105" i="10"/>
  <c r="M105" i="10"/>
  <c r="N104" i="10"/>
  <c r="M104" i="10"/>
  <c r="N103" i="10"/>
  <c r="M103" i="10"/>
  <c r="N102" i="10"/>
  <c r="M102" i="10"/>
  <c r="N101" i="10"/>
  <c r="M101" i="10"/>
  <c r="N100" i="10"/>
  <c r="M100" i="10"/>
  <c r="N99" i="10"/>
  <c r="M99" i="10"/>
  <c r="N98" i="10"/>
  <c r="M98" i="10"/>
  <c r="N97" i="10"/>
  <c r="M97" i="10"/>
  <c r="N96" i="10"/>
  <c r="M96" i="10"/>
  <c r="N95" i="10"/>
  <c r="M95" i="10"/>
  <c r="N94" i="10"/>
  <c r="M94" i="10"/>
  <c r="N93" i="10"/>
  <c r="M93" i="10"/>
  <c r="N92" i="10"/>
  <c r="M92" i="10"/>
  <c r="N91" i="10"/>
  <c r="M91" i="10"/>
  <c r="N90" i="10"/>
  <c r="M90" i="10"/>
  <c r="N89" i="10"/>
  <c r="M89" i="10"/>
  <c r="N88" i="10"/>
  <c r="M88" i="10"/>
  <c r="N87" i="10"/>
  <c r="M87" i="10"/>
  <c r="N86" i="10"/>
  <c r="M86" i="10"/>
  <c r="N85" i="10"/>
  <c r="M85" i="10"/>
  <c r="N84" i="10"/>
  <c r="M84" i="10"/>
  <c r="N83" i="10"/>
  <c r="M83" i="10"/>
  <c r="N82" i="10"/>
  <c r="M82" i="10"/>
  <c r="N81" i="10"/>
  <c r="M81" i="10"/>
  <c r="N80" i="10"/>
  <c r="M80" i="10"/>
  <c r="N79" i="10"/>
  <c r="M79" i="10"/>
  <c r="N78" i="10"/>
  <c r="M78" i="10"/>
  <c r="N77" i="10"/>
  <c r="M77" i="10"/>
  <c r="N76" i="10"/>
  <c r="M76" i="10"/>
  <c r="N75" i="10"/>
  <c r="M75" i="10"/>
  <c r="N74" i="10"/>
  <c r="M74" i="10"/>
  <c r="N73" i="10"/>
  <c r="M73" i="10"/>
  <c r="N72" i="10"/>
  <c r="M72" i="10"/>
  <c r="N71" i="10"/>
  <c r="M71" i="10"/>
  <c r="N70" i="10"/>
  <c r="M70" i="10"/>
  <c r="N69" i="10"/>
  <c r="M69" i="10"/>
  <c r="N68" i="10"/>
  <c r="M68" i="10"/>
  <c r="N67" i="10"/>
  <c r="M67" i="10"/>
  <c r="N66" i="10"/>
  <c r="M66" i="10"/>
  <c r="N65" i="10"/>
  <c r="M65" i="10"/>
  <c r="N64" i="10"/>
  <c r="M64" i="10"/>
  <c r="N63" i="10"/>
  <c r="M63" i="10"/>
  <c r="N62" i="10"/>
  <c r="M62" i="10"/>
  <c r="N61" i="10"/>
  <c r="M61" i="10"/>
  <c r="N60" i="10"/>
  <c r="M60" i="10"/>
  <c r="N59" i="10"/>
  <c r="M59" i="10"/>
  <c r="N58" i="10"/>
  <c r="M58" i="10"/>
  <c r="N57" i="10"/>
  <c r="M57" i="10"/>
  <c r="N56" i="10"/>
  <c r="M56" i="10"/>
  <c r="N55" i="10"/>
  <c r="M55" i="10"/>
  <c r="N54" i="10"/>
  <c r="M54" i="10"/>
  <c r="N53" i="10"/>
  <c r="M53" i="10"/>
  <c r="N52" i="10"/>
  <c r="M52" i="10"/>
  <c r="N51" i="10"/>
  <c r="M51" i="10"/>
  <c r="N50" i="10"/>
  <c r="M50" i="10"/>
  <c r="N49" i="10"/>
  <c r="M49" i="10"/>
  <c r="N48" i="10"/>
  <c r="M48" i="10"/>
  <c r="N47" i="10"/>
  <c r="M47" i="10"/>
  <c r="N46" i="10"/>
  <c r="M46" i="10"/>
  <c r="N45" i="10"/>
  <c r="M45" i="10"/>
  <c r="N44" i="10"/>
  <c r="M44" i="10"/>
  <c r="N43" i="10"/>
  <c r="M43" i="10"/>
  <c r="N42" i="10"/>
  <c r="M42" i="10"/>
  <c r="N41" i="10"/>
  <c r="M41" i="10"/>
  <c r="N40" i="10"/>
  <c r="M40" i="10"/>
  <c r="N39" i="10"/>
  <c r="M39" i="10"/>
  <c r="N38" i="10"/>
  <c r="M38" i="10"/>
  <c r="N37" i="10"/>
  <c r="M37" i="10"/>
  <c r="N36" i="10"/>
  <c r="M36" i="10"/>
  <c r="N35" i="10"/>
  <c r="M35" i="10"/>
  <c r="N34" i="10"/>
  <c r="M34" i="10"/>
  <c r="N33" i="10"/>
  <c r="M33" i="10"/>
  <c r="N32" i="10"/>
  <c r="M32" i="10"/>
  <c r="N31" i="10"/>
  <c r="M31" i="10"/>
  <c r="N30" i="10"/>
  <c r="M30" i="10"/>
  <c r="N29" i="10"/>
  <c r="M29" i="10"/>
  <c r="N28" i="10"/>
  <c r="M28" i="10"/>
  <c r="N27" i="10"/>
  <c r="M27" i="10"/>
  <c r="N26" i="10"/>
  <c r="M26" i="10"/>
  <c r="N25" i="10"/>
  <c r="M25" i="10"/>
  <c r="N24" i="10"/>
  <c r="M24" i="10"/>
  <c r="N23" i="10"/>
  <c r="M23" i="10"/>
  <c r="N22" i="10"/>
  <c r="M22" i="10"/>
  <c r="N21" i="10"/>
  <c r="M21" i="10"/>
  <c r="F11" i="10"/>
  <c r="G10" i="10"/>
  <c r="G11" i="10" s="1"/>
  <c r="F10" i="10"/>
  <c r="E14" i="8"/>
  <c r="N14" i="8" s="1"/>
  <c r="G9" i="11" l="1"/>
  <c r="E16" i="11"/>
  <c r="E15" i="11" s="1"/>
  <c r="J15" i="11" s="1"/>
  <c r="F9" i="10"/>
  <c r="I9" i="10" s="1"/>
  <c r="H9" i="11"/>
  <c r="H10" i="11"/>
  <c r="G10" i="11"/>
  <c r="E11" i="11"/>
  <c r="F11" i="11"/>
  <c r="F16" i="11"/>
  <c r="L21" i="11"/>
  <c r="G16" i="10"/>
  <c r="I11" i="10"/>
  <c r="H11" i="10"/>
  <c r="F16" i="10"/>
  <c r="H10" i="10"/>
  <c r="I10" i="10"/>
  <c r="K13" i="8"/>
  <c r="N13" i="8"/>
  <c r="E15" i="8"/>
  <c r="N15" i="8" s="1"/>
  <c r="K14" i="8"/>
  <c r="C325" i="1"/>
  <c r="E325" i="1"/>
  <c r="F325" i="1"/>
  <c r="H9" i="10" l="1"/>
  <c r="E14" i="11"/>
  <c r="J14" i="11" s="1"/>
  <c r="E18" i="11"/>
  <c r="J18" i="11" s="1"/>
  <c r="E19" i="11"/>
  <c r="J19" i="11" s="1"/>
  <c r="E17" i="11"/>
  <c r="J17" i="11" s="1"/>
  <c r="E20" i="11"/>
  <c r="J20" i="11" s="1"/>
  <c r="J16" i="11"/>
  <c r="E13" i="11"/>
  <c r="J13" i="11" s="1"/>
  <c r="H11" i="11"/>
  <c r="G11" i="11"/>
  <c r="H16" i="11"/>
  <c r="G16" i="11"/>
  <c r="F20" i="11"/>
  <c r="F19" i="11"/>
  <c r="F18" i="11"/>
  <c r="F17" i="11"/>
  <c r="F15" i="11"/>
  <c r="F14" i="11"/>
  <c r="K16" i="11"/>
  <c r="F13" i="11"/>
  <c r="K13" i="11" s="1"/>
  <c r="K16" i="10"/>
  <c r="F20" i="10"/>
  <c r="K20" i="10" s="1"/>
  <c r="F19" i="10"/>
  <c r="K19" i="10" s="1"/>
  <c r="F18" i="10"/>
  <c r="K18" i="10" s="1"/>
  <c r="F17" i="10"/>
  <c r="K17" i="10" s="1"/>
  <c r="F15" i="10"/>
  <c r="K15" i="10" s="1"/>
  <c r="F14" i="10"/>
  <c r="K14" i="10" s="1"/>
  <c r="F13" i="10"/>
  <c r="K13" i="10" s="1"/>
  <c r="L16" i="10"/>
  <c r="I16" i="10"/>
  <c r="H16" i="10"/>
  <c r="G19" i="10"/>
  <c r="G17" i="10"/>
  <c r="G15" i="10"/>
  <c r="G13" i="10"/>
  <c r="G20" i="10"/>
  <c r="G18" i="10"/>
  <c r="G14" i="10"/>
  <c r="K15" i="8"/>
  <c r="C327" i="1"/>
  <c r="M13" i="11" l="1"/>
  <c r="L13" i="11"/>
  <c r="H20" i="11"/>
  <c r="G20" i="11"/>
  <c r="K20" i="11"/>
  <c r="H19" i="11"/>
  <c r="G19" i="11"/>
  <c r="K19" i="11"/>
  <c r="H14" i="11"/>
  <c r="G14" i="11"/>
  <c r="K14" i="11"/>
  <c r="H17" i="11"/>
  <c r="G17" i="11"/>
  <c r="K17" i="11"/>
  <c r="H18" i="11"/>
  <c r="G18" i="11"/>
  <c r="K18" i="11"/>
  <c r="G13" i="11"/>
  <c r="H13" i="11"/>
  <c r="L16" i="11"/>
  <c r="M16" i="11"/>
  <c r="H15" i="11"/>
  <c r="G15" i="11"/>
  <c r="K15" i="11"/>
  <c r="L20" i="10"/>
  <c r="I20" i="10"/>
  <c r="H20" i="10"/>
  <c r="L17" i="10"/>
  <c r="I17" i="10"/>
  <c r="H17" i="10"/>
  <c r="L19" i="10"/>
  <c r="I19" i="10"/>
  <c r="H19" i="10"/>
  <c r="L14" i="10"/>
  <c r="I14" i="10"/>
  <c r="H14" i="10"/>
  <c r="L13" i="10"/>
  <c r="I13" i="10"/>
  <c r="H13" i="10"/>
  <c r="L15" i="10"/>
  <c r="I15" i="10"/>
  <c r="H15" i="10"/>
  <c r="L18" i="10"/>
  <c r="I18" i="10"/>
  <c r="H18" i="10"/>
  <c r="M16" i="10"/>
  <c r="N16" i="10"/>
  <c r="E327" i="1"/>
  <c r="F327" i="1"/>
  <c r="L19" i="11" l="1"/>
  <c r="M19" i="11"/>
  <c r="L18" i="11"/>
  <c r="M18" i="11"/>
  <c r="L15" i="11"/>
  <c r="M15" i="11"/>
  <c r="L17" i="11"/>
  <c r="M17" i="11"/>
  <c r="M20" i="11"/>
  <c r="L20" i="11"/>
  <c r="M14" i="11"/>
  <c r="L14" i="11"/>
  <c r="N19" i="10"/>
  <c r="M19" i="10"/>
  <c r="N15" i="10"/>
  <c r="M15" i="10"/>
  <c r="M13" i="10"/>
  <c r="N13" i="10"/>
  <c r="M17" i="10"/>
  <c r="N17" i="10"/>
  <c r="N18" i="10"/>
  <c r="M18" i="10"/>
  <c r="M14" i="10"/>
  <c r="N14" i="10"/>
  <c r="M20" i="10"/>
  <c r="N20" i="10"/>
</calcChain>
</file>

<file path=xl/sharedStrings.xml><?xml version="1.0" encoding="utf-8"?>
<sst xmlns="http://schemas.openxmlformats.org/spreadsheetml/2006/main" count="2075" uniqueCount="433">
  <si>
    <t>TAX BASE</t>
  </si>
  <si>
    <t xml:space="preserve">Precept </t>
  </si>
  <si>
    <t>£</t>
  </si>
  <si>
    <r>
      <t>(Local Government Finance Act 1992 (Section 41) - Parish/Town/City Council Precepts</t>
    </r>
    <r>
      <rPr>
        <sz val="16"/>
        <color theme="1"/>
        <rFont val="Arial"/>
        <family val="2"/>
      </rPr>
      <t>)</t>
    </r>
  </si>
  <si>
    <t>Please complete the shaded boxes</t>
  </si>
  <si>
    <t>From Precepting body</t>
  </si>
  <si>
    <t>Please choose your authority from the drop down list</t>
  </si>
  <si>
    <t xml:space="preserve">Difference </t>
  </si>
  <si>
    <t>Difference %</t>
  </si>
  <si>
    <t>Tax Base</t>
  </si>
  <si>
    <t>Precept</t>
  </si>
  <si>
    <t xml:space="preserve">Band D Precept </t>
  </si>
  <si>
    <t>Payment Date</t>
  </si>
  <si>
    <t>Precepts over £140,000</t>
  </si>
  <si>
    <t>If the Precept requirement is greater than £140,000.00 please provide details below.</t>
  </si>
  <si>
    <t>Expenditure Item/Service</t>
  </si>
  <si>
    <t>Amount</t>
  </si>
  <si>
    <t>BACS payment details</t>
  </si>
  <si>
    <t>PLEASE ENTER ONLY DETAILS WHICH HAVE CHANGED SINCE LAST YEAR</t>
  </si>
  <si>
    <t xml:space="preserve">1.   BANK DETAILS  </t>
  </si>
  <si>
    <t>Bank Name</t>
  </si>
  <si>
    <t>Sort Code</t>
  </si>
  <si>
    <t>-</t>
  </si>
  <si>
    <t>Account Number</t>
  </si>
  <si>
    <t>Account Ref/Name</t>
  </si>
  <si>
    <t>Branch Address</t>
  </si>
  <si>
    <t>2.  REMITTANCE ADVICE OF PAYMENT TO</t>
  </si>
  <si>
    <t>Clerk's name</t>
  </si>
  <si>
    <t>e-mail</t>
  </si>
  <si>
    <t>address</t>
  </si>
  <si>
    <t>Authorisation</t>
  </si>
  <si>
    <t xml:space="preserve">Authorised at the meeting of the council Held on </t>
  </si>
  <si>
    <t>date</t>
  </si>
  <si>
    <t xml:space="preserve">Authorised by </t>
  </si>
  <si>
    <t>designation</t>
  </si>
  <si>
    <t>E-Mail Address for future correspondence if preferred:</t>
  </si>
  <si>
    <t>Return Form</t>
  </si>
  <si>
    <t xml:space="preserve">Please return form to </t>
  </si>
  <si>
    <t>The Tax Base</t>
  </si>
  <si>
    <t>A tax base has to be set by the billing authority (Somerset Council) every year.</t>
  </si>
  <si>
    <t>The tax base is the equivalent number of band D properties in a parish or town etc. after adjustments.</t>
  </si>
  <si>
    <t>For example, if a town had 100 band B properties, 100 band C properties and 100 band E properties, this would be 288.89 band D equivalent properties.</t>
  </si>
  <si>
    <t>We then make an allowance for void properties, exemptions, disabled reductions, new properties and the collection rate, to give an adjusted tax base.</t>
  </si>
  <si>
    <t>This tax base is for your information.  You can use it to work out how much your precept will cost an average householder.</t>
  </si>
  <si>
    <t>For example, if you ask for a precept of £6,000 and your adjusted tax base is 500 band D equivalents, an average band D property will pay £12 extra on their council tax to pay for this.</t>
  </si>
  <si>
    <t>Parish precept calculator Band D</t>
  </si>
  <si>
    <t>Type in the precept per band D required and it will work out the % increase/decrease and show the amounts payable per band</t>
  </si>
  <si>
    <t>Increase/(decrease)</t>
  </si>
  <si>
    <t>amount</t>
  </si>
  <si>
    <t>%</t>
  </si>
  <si>
    <t>Precept per band D</t>
  </si>
  <si>
    <t>Total Precept</t>
  </si>
  <si>
    <t>A</t>
  </si>
  <si>
    <t>/</t>
  </si>
  <si>
    <t>B</t>
  </si>
  <si>
    <t>C</t>
  </si>
  <si>
    <t>D</t>
  </si>
  <si>
    <t>E</t>
  </si>
  <si>
    <t>F</t>
  </si>
  <si>
    <t>G</t>
  </si>
  <si>
    <t>H</t>
  </si>
  <si>
    <t>Parish precept calculator Total Precept</t>
  </si>
  <si>
    <t>Type in the total precept required and it will work out the % increase/decrease and show the amounts payable per band</t>
  </si>
  <si>
    <t>Band D amount</t>
  </si>
  <si>
    <t>Ashwick</t>
  </si>
  <si>
    <t>Baltonsborough</t>
  </si>
  <si>
    <t>Batcombe</t>
  </si>
  <si>
    <t>Beckington</t>
  </si>
  <si>
    <t>Berkley</t>
  </si>
  <si>
    <t>Binegar</t>
  </si>
  <si>
    <t>Buckland Dinham</t>
  </si>
  <si>
    <t>Butleigh</t>
  </si>
  <si>
    <t>Chewton Mendip</t>
  </si>
  <si>
    <t>Chilcompton</t>
  </si>
  <si>
    <t>Coleford</t>
  </si>
  <si>
    <t>Cranmore</t>
  </si>
  <si>
    <t>Croscombe</t>
  </si>
  <si>
    <t>Ditcheat</t>
  </si>
  <si>
    <t>Doulting</t>
  </si>
  <si>
    <t>Downhead</t>
  </si>
  <si>
    <t>East Pennard</t>
  </si>
  <si>
    <t>Emborough</t>
  </si>
  <si>
    <t>Evercreech</t>
  </si>
  <si>
    <t>Frome</t>
  </si>
  <si>
    <t>Glastonbury</t>
  </si>
  <si>
    <t>Godney</t>
  </si>
  <si>
    <t>Great Elm</t>
  </si>
  <si>
    <t>Hemington</t>
  </si>
  <si>
    <t>Holcombe</t>
  </si>
  <si>
    <t>Kilmersdon</t>
  </si>
  <si>
    <t>Lamyatt</t>
  </si>
  <si>
    <t>Leigh on Mendip</t>
  </si>
  <si>
    <t>Litton</t>
  </si>
  <si>
    <t>Lullington</t>
  </si>
  <si>
    <t>Lydford on Fosse</t>
  </si>
  <si>
    <t>Meare</t>
  </si>
  <si>
    <t>Mells</t>
  </si>
  <si>
    <t>Milton Clevedon</t>
  </si>
  <si>
    <t>North Wootton</t>
  </si>
  <si>
    <t>Norton St Philip</t>
  </si>
  <si>
    <t>Nunney</t>
  </si>
  <si>
    <t>Pilton</t>
  </si>
  <si>
    <t>Priddy</t>
  </si>
  <si>
    <t>Pylle</t>
  </si>
  <si>
    <t>Rode</t>
  </si>
  <si>
    <t>Rodney Stoke</t>
  </si>
  <si>
    <t>Selwood</t>
  </si>
  <si>
    <t>Sharpham</t>
  </si>
  <si>
    <t>Shepton Mallet</t>
  </si>
  <si>
    <t>St Cuthbert Out</t>
  </si>
  <si>
    <t>Stoke St Michael</t>
  </si>
  <si>
    <t>Ston Easton</t>
  </si>
  <si>
    <t>Stratton on the Fosse</t>
  </si>
  <si>
    <t>Street</t>
  </si>
  <si>
    <t>Tellisford</t>
  </si>
  <si>
    <t>Trudoxhill</t>
  </si>
  <si>
    <t>Upton Noble</t>
  </si>
  <si>
    <t>Walton</t>
  </si>
  <si>
    <t>Wanstrow</t>
  </si>
  <si>
    <t>Wells</t>
  </si>
  <si>
    <t>West Bradley</t>
  </si>
  <si>
    <t>Westbury Sub Mendip</t>
  </si>
  <si>
    <t>West Pennard</t>
  </si>
  <si>
    <t>Whatley</t>
  </si>
  <si>
    <t>Witham Friary</t>
  </si>
  <si>
    <t>Wookey</t>
  </si>
  <si>
    <t>Ashcott</t>
  </si>
  <si>
    <t>Axbridge</t>
  </si>
  <si>
    <t>Badgworth</t>
  </si>
  <si>
    <t>Bawdrip</t>
  </si>
  <si>
    <t>Berrow</t>
  </si>
  <si>
    <t>Brean</t>
  </si>
  <si>
    <t>Brent Knoll</t>
  </si>
  <si>
    <t xml:space="preserve">Bridgwater </t>
  </si>
  <si>
    <t>Bridgwater Without</t>
  </si>
  <si>
    <t>Broomfield</t>
  </si>
  <si>
    <t>Burnham-on-Sea &amp; Highbridge</t>
  </si>
  <si>
    <t>Burnham Without</t>
  </si>
  <si>
    <t>Burtle</t>
  </si>
  <si>
    <t>Cannington</t>
  </si>
  <si>
    <t>Catcott</t>
  </si>
  <si>
    <t>Chapel Allerton</t>
  </si>
  <si>
    <t>Cheddar</t>
  </si>
  <si>
    <t>Chedzoy</t>
  </si>
  <si>
    <t>Chilton Polden</t>
  </si>
  <si>
    <t>Chilton Trinity</t>
  </si>
  <si>
    <t>Compton Bishop</t>
  </si>
  <si>
    <t>Cossington</t>
  </si>
  <si>
    <t>Durleigh</t>
  </si>
  <si>
    <t>East Brent</t>
  </si>
  <si>
    <t>East Huntspill</t>
  </si>
  <si>
    <t>Edington</t>
  </si>
  <si>
    <t>Enmore</t>
  </si>
  <si>
    <t>Fiddington</t>
  </si>
  <si>
    <t>Goathurst</t>
  </si>
  <si>
    <t>Greinton</t>
  </si>
  <si>
    <t>Lympsham</t>
  </si>
  <si>
    <t>Lyng</t>
  </si>
  <si>
    <t>Mark</t>
  </si>
  <si>
    <t>Middlezoy</t>
  </si>
  <si>
    <t>Moorlinch</t>
  </si>
  <si>
    <t>Nether Stowey</t>
  </si>
  <si>
    <t>North Petherton</t>
  </si>
  <si>
    <t>Othery</t>
  </si>
  <si>
    <t>Otterhampton</t>
  </si>
  <si>
    <t>Over Stowey</t>
  </si>
  <si>
    <t>Pawlett</t>
  </si>
  <si>
    <t>Puriton</t>
  </si>
  <si>
    <t>Shapwick</t>
  </si>
  <si>
    <t>Shipham</t>
  </si>
  <si>
    <t>Spaxton</t>
  </si>
  <si>
    <t>Stawell</t>
  </si>
  <si>
    <t>Stockland Bristol</t>
  </si>
  <si>
    <t>Thurloxton</t>
  </si>
  <si>
    <t>Weare</t>
  </si>
  <si>
    <t>Wedmore</t>
  </si>
  <si>
    <t>Wembdon</t>
  </si>
  <si>
    <t>West Huntspill</t>
  </si>
  <si>
    <t>Westonzoyland</t>
  </si>
  <si>
    <t>Woolavington</t>
  </si>
  <si>
    <t>Ash Priors</t>
  </si>
  <si>
    <t>Ashbrittle</t>
  </si>
  <si>
    <t>Bathealton</t>
  </si>
  <si>
    <t>Bicknoller</t>
  </si>
  <si>
    <t>Bishops Hull</t>
  </si>
  <si>
    <t>Bishops Lydeard/Cothelstone</t>
  </si>
  <si>
    <t>Bradford on Tone</t>
  </si>
  <si>
    <t>Brompton Ralph</t>
  </si>
  <si>
    <t>Brompton Regis</t>
  </si>
  <si>
    <t>Brushford</t>
  </si>
  <si>
    <t>Burrowbridge</t>
  </si>
  <si>
    <t>Carhampton</t>
  </si>
  <si>
    <t>Cheddon Fitzpaine</t>
  </si>
  <si>
    <t>Chipstable</t>
  </si>
  <si>
    <t>Churchstanton</t>
  </si>
  <si>
    <t>Clatworthy</t>
  </si>
  <si>
    <t>Combe Florey</t>
  </si>
  <si>
    <t>Corfe</t>
  </si>
  <si>
    <t>Cotford St Luke</t>
  </si>
  <si>
    <t>Creech St Michael</t>
  </si>
  <si>
    <t>Crowcombe</t>
  </si>
  <si>
    <t>Cutcombe</t>
  </si>
  <si>
    <t>Dulverton</t>
  </si>
  <si>
    <t>Dunster</t>
  </si>
  <si>
    <t>Durston</t>
  </si>
  <si>
    <t>East Quantoxhead</t>
  </si>
  <si>
    <t>Elworthy</t>
  </si>
  <si>
    <t>Exford</t>
  </si>
  <si>
    <t>Exmoor</t>
  </si>
  <si>
    <t>Exton</t>
  </si>
  <si>
    <t>Fitzhead</t>
  </si>
  <si>
    <t>Halse</t>
  </si>
  <si>
    <t>Hatch Beauchamp</t>
  </si>
  <si>
    <t>Holford</t>
  </si>
  <si>
    <t>Huish Champflower</t>
  </si>
  <si>
    <t>Kilve</t>
  </si>
  <si>
    <t>Kingston St Mary</t>
  </si>
  <si>
    <t>Langford Budville</t>
  </si>
  <si>
    <t>Luccombe</t>
  </si>
  <si>
    <t>Luxborough</t>
  </si>
  <si>
    <t>Lydeard St Lawrence/Tolland</t>
  </si>
  <si>
    <t>Milverton</t>
  </si>
  <si>
    <t>Minehead</t>
  </si>
  <si>
    <t>Monksilver</t>
  </si>
  <si>
    <t>Neroche</t>
  </si>
  <si>
    <t>Nettlecombe</t>
  </si>
  <si>
    <t>North Curry</t>
  </si>
  <si>
    <t>Norton Fitzwarren</t>
  </si>
  <si>
    <t>Nynehead</t>
  </si>
  <si>
    <t>Oake</t>
  </si>
  <si>
    <t>Oare</t>
  </si>
  <si>
    <t>Old Cleeve</t>
  </si>
  <si>
    <t>Otterford</t>
  </si>
  <si>
    <t>Pitminster</t>
  </si>
  <si>
    <t>Porlock</t>
  </si>
  <si>
    <t>Ruishton/Thornfalcon</t>
  </si>
  <si>
    <t>Sampford Arundel</t>
  </si>
  <si>
    <t>Sampford Brett</t>
  </si>
  <si>
    <t>Selworthy and Minehead Without</t>
  </si>
  <si>
    <t>Skilgate</t>
  </si>
  <si>
    <t>Stawley</t>
  </si>
  <si>
    <t>Stogumber</t>
  </si>
  <si>
    <t>Stogursey</t>
  </si>
  <si>
    <t>Stoke St Gregory</t>
  </si>
  <si>
    <t>Stoke St Mary</t>
  </si>
  <si>
    <t>Stringston</t>
  </si>
  <si>
    <t>Taunton</t>
  </si>
  <si>
    <t>Timberscombe</t>
  </si>
  <si>
    <t>Treborough</t>
  </si>
  <si>
    <t>Trull</t>
  </si>
  <si>
    <t>Upton</t>
  </si>
  <si>
    <t>Watchet</t>
  </si>
  <si>
    <t>Wellington</t>
  </si>
  <si>
    <t>Wellington Without</t>
  </si>
  <si>
    <t>West Bagborough</t>
  </si>
  <si>
    <t>West Buckland</t>
  </si>
  <si>
    <t>West Hatch</t>
  </si>
  <si>
    <t>West Monkton</t>
  </si>
  <si>
    <t>West Quantoxhead</t>
  </si>
  <si>
    <t>Williton</t>
  </si>
  <si>
    <t>Winsford</t>
  </si>
  <si>
    <t>Withycombe</t>
  </si>
  <si>
    <t>Withypool and Hawkridge</t>
  </si>
  <si>
    <t>Wiveliscombe</t>
  </si>
  <si>
    <t>Wootton Courtenay</t>
  </si>
  <si>
    <t>Abbas and Templecombe</t>
  </si>
  <si>
    <t>Aller</t>
  </si>
  <si>
    <t>Ansford</t>
  </si>
  <si>
    <t>Ash</t>
  </si>
  <si>
    <t xml:space="preserve">Ashill </t>
  </si>
  <si>
    <t>Babcary</t>
  </si>
  <si>
    <t>Barrington</t>
  </si>
  <si>
    <t>Barton St. David</t>
  </si>
  <si>
    <t>Barwick &amp; Stoford</t>
  </si>
  <si>
    <t>Beercrocombe</t>
  </si>
  <si>
    <t>Bratton Seymour</t>
  </si>
  <si>
    <t>Brewham</t>
  </si>
  <si>
    <t>Broadway</t>
  </si>
  <si>
    <t>Bruton</t>
  </si>
  <si>
    <t>Brympton</t>
  </si>
  <si>
    <t>Buckland St. Mary</t>
  </si>
  <si>
    <t>Alford (Cary Moor)</t>
  </si>
  <si>
    <t>Lovington (Cary Moor)</t>
  </si>
  <si>
    <t>North Barrow (Cary Moor)</t>
  </si>
  <si>
    <t>South Barrow (Cary Moor)</t>
  </si>
  <si>
    <t>Castle Cary</t>
  </si>
  <si>
    <t>Chaffcombe</t>
  </si>
  <si>
    <t>Chard Town</t>
  </si>
  <si>
    <t>Charlton Horethorne</t>
  </si>
  <si>
    <t>Charltons (The)</t>
  </si>
  <si>
    <t>Charlton Musgrove</t>
  </si>
  <si>
    <t>Chillington</t>
  </si>
  <si>
    <t>Chilthorne Domer</t>
  </si>
  <si>
    <t>Chilton Cantelo &amp; Ashington</t>
  </si>
  <si>
    <t>Chiselborough</t>
  </si>
  <si>
    <t>Closworth</t>
  </si>
  <si>
    <t>Combe St. Nicholas</t>
  </si>
  <si>
    <t>Compton Dundon</t>
  </si>
  <si>
    <t>Compton Pauncefoot &amp; Blackford</t>
  </si>
  <si>
    <t>Corton Denham</t>
  </si>
  <si>
    <t>Crewkerne Town</t>
  </si>
  <si>
    <t>Cricket St. Thomas</t>
  </si>
  <si>
    <t>Cucklington</t>
  </si>
  <si>
    <t>Cudworth</t>
  </si>
  <si>
    <t>Curry Mallet</t>
  </si>
  <si>
    <t>Curry Rivel</t>
  </si>
  <si>
    <t>Dinnington</t>
  </si>
  <si>
    <t>Donyatt</t>
  </si>
  <si>
    <t>Dowlish Wake</t>
  </si>
  <si>
    <t>Drayton</t>
  </si>
  <si>
    <t>East Chinnock</t>
  </si>
  <si>
    <t>East Coker</t>
  </si>
  <si>
    <t>Fivehead &amp; Swell</t>
  </si>
  <si>
    <t>Hambridge &amp; Westport</t>
  </si>
  <si>
    <t>Hardington Mandeville</t>
  </si>
  <si>
    <t>Haselbury Plucknett</t>
  </si>
  <si>
    <t>Henstridge</t>
  </si>
  <si>
    <t>High Ham</t>
  </si>
  <si>
    <t>Hinton St. George</t>
  </si>
  <si>
    <t>Horsington</t>
  </si>
  <si>
    <t>Horton</t>
  </si>
  <si>
    <t>Huish Episcopi</t>
  </si>
  <si>
    <t>Ilchester</t>
  </si>
  <si>
    <t>Ilminster Town</t>
  </si>
  <si>
    <t>Ilton</t>
  </si>
  <si>
    <t>Isle Abbotts</t>
  </si>
  <si>
    <t>Isle Brewers</t>
  </si>
  <si>
    <t>Keinton Mandeville</t>
  </si>
  <si>
    <t>Kingsbury Episcopi</t>
  </si>
  <si>
    <t>Kingsdon</t>
  </si>
  <si>
    <t>Kingstone</t>
  </si>
  <si>
    <t>Kingweston</t>
  </si>
  <si>
    <t>Knowle St. Giles</t>
  </si>
  <si>
    <t>Langport</t>
  </si>
  <si>
    <t>Long Load</t>
  </si>
  <si>
    <t>Long Sutton</t>
  </si>
  <si>
    <t>Lopen</t>
  </si>
  <si>
    <t>Marston Magna</t>
  </si>
  <si>
    <t>Martock</t>
  </si>
  <si>
    <t>Merriott</t>
  </si>
  <si>
    <t>Milborne Port</t>
  </si>
  <si>
    <t>Misterton</t>
  </si>
  <si>
    <t>Montacute</t>
  </si>
  <si>
    <t>Muchelney</t>
  </si>
  <si>
    <t>Mudford</t>
  </si>
  <si>
    <t>North Cadbury</t>
  </si>
  <si>
    <t>Yarlington (North Cadbury)</t>
  </si>
  <si>
    <t>North Perrott</t>
  </si>
  <si>
    <t>Holton (North Vale)</t>
  </si>
  <si>
    <t>Maperton (North Vale)</t>
  </si>
  <si>
    <t>North Cheriton (North Vale)</t>
  </si>
  <si>
    <t>Norton sub Hamdon</t>
  </si>
  <si>
    <t>Odcombe</t>
  </si>
  <si>
    <t>Pen Selwood</t>
  </si>
  <si>
    <t>Pitcombe</t>
  </si>
  <si>
    <t>Pitney</t>
  </si>
  <si>
    <t>Puckington</t>
  </si>
  <si>
    <t>Queen Camel</t>
  </si>
  <si>
    <t>Rimpton</t>
  </si>
  <si>
    <t>Seavington St. Mary</t>
  </si>
  <si>
    <t>Seavington St. Michael</t>
  </si>
  <si>
    <t>Shepton Beauchamp</t>
  </si>
  <si>
    <t>Shepton Montague</t>
  </si>
  <si>
    <t>Somerton</t>
  </si>
  <si>
    <t xml:space="preserve">South Cadbury and Sutton Montis </t>
  </si>
  <si>
    <t>South Petherton</t>
  </si>
  <si>
    <t>Sparkford</t>
  </si>
  <si>
    <t>Stocklinch</t>
  </si>
  <si>
    <t>Stoke sub Hamdon</t>
  </si>
  <si>
    <t>Stoke Trister &amp; Bayford</t>
  </si>
  <si>
    <t>Tatworth and Forton</t>
  </si>
  <si>
    <t>Tintinhull</t>
  </si>
  <si>
    <t>Wambrook</t>
  </si>
  <si>
    <t>Wayford</t>
  </si>
  <si>
    <t>West Camel</t>
  </si>
  <si>
    <t>West &amp; Middle Chinnock</t>
  </si>
  <si>
    <t>West Coker</t>
  </si>
  <si>
    <t>West Crewkerne</t>
  </si>
  <si>
    <t>Whitelackington</t>
  </si>
  <si>
    <t>Whitestaunton</t>
  </si>
  <si>
    <t>Wincanton Town</t>
  </si>
  <si>
    <t>Winsham</t>
  </si>
  <si>
    <t xml:space="preserve">Yeovil Town </t>
  </si>
  <si>
    <t>Yeovil Without</t>
  </si>
  <si>
    <t>Yeovilton &amp; District</t>
  </si>
  <si>
    <t>parish.precepts@somerset.gov.uk</t>
  </si>
  <si>
    <t>2024/25</t>
  </si>
  <si>
    <t>24/25</t>
  </si>
  <si>
    <t>No later than (noon):</t>
  </si>
  <si>
    <t>PRECEPT REQUEST  2025/26</t>
  </si>
  <si>
    <t>The Council of the above-mentioned Parish/Town/City HEREBY GIVE YOU NOTICE that in respect of the financial year 2025/26 they will require from you the sum of (fill in below) to meet the budget requirement of the Council as calculated under Section 50 of the above Act, and they do accordingly HEREBY REQUIRE you to pay the same.</t>
  </si>
  <si>
    <t>2025/26</t>
  </si>
  <si>
    <t xml:space="preserve">Precept requests will be paid in one instalment in April 2025. </t>
  </si>
  <si>
    <t>Cost Per Week (Rounded to 2dp)</t>
  </si>
  <si>
    <t>Increase/(Decrease)</t>
  </si>
  <si>
    <t>25/26</t>
  </si>
  <si>
    <t>Band A</t>
  </si>
  <si>
    <t>Band B</t>
  </si>
  <si>
    <t>Band C</t>
  </si>
  <si>
    <t>Band D</t>
  </si>
  <si>
    <t>Band E</t>
  </si>
  <si>
    <t>Band F</t>
  </si>
  <si>
    <t>Band G</t>
  </si>
  <si>
    <t>Band H</t>
  </si>
  <si>
    <t>Total</t>
  </si>
  <si>
    <t>Burnham &amp; Highbridge</t>
  </si>
  <si>
    <t>Ashill</t>
  </si>
  <si>
    <t>Barwick</t>
  </si>
  <si>
    <t>Cary Moor - Alford (Cary Moor)</t>
  </si>
  <si>
    <t>Cary Moor - Lovington (Cary Moor)</t>
  </si>
  <si>
    <t>Cary Moor - North Barrow (Cary Moor)</t>
  </si>
  <si>
    <t>Cary Moor - South Barrow (Cary Moor)</t>
  </si>
  <si>
    <t>Charltons (the)</t>
  </si>
  <si>
    <t>Fivehead</t>
  </si>
  <si>
    <t>Mudford (LA)</t>
  </si>
  <si>
    <t>North Cadbury - Yarlington (North Cadbury)</t>
  </si>
  <si>
    <t>North Vale -  Holton (North Vale)</t>
  </si>
  <si>
    <t>North Vale -  Maperton (North Vale)</t>
  </si>
  <si>
    <t>North Vale -  North Cheriton (North Vale)</t>
  </si>
  <si>
    <t>Norton Sub Hamdon</t>
  </si>
  <si>
    <t>South Cadbury and Sutton Montis</t>
  </si>
  <si>
    <t>Stoke Sub Hamdon</t>
  </si>
  <si>
    <t>Stoke Trister</t>
  </si>
  <si>
    <t>Carhampton Parish Council (Blue Anchor)</t>
  </si>
  <si>
    <t>Minehead Town Council</t>
  </si>
  <si>
    <t>Neroche (Bickenhall. Curland, Orchard Portman, Staple Fitzpaine)</t>
  </si>
  <si>
    <t>Selworthy &amp; Minehead Without</t>
  </si>
  <si>
    <t>Wellington Town</t>
  </si>
  <si>
    <t>Wellington (Without)</t>
  </si>
  <si>
    <t>Withypool &amp; Hawkridge</t>
  </si>
  <si>
    <t>Precepting Body</t>
  </si>
  <si>
    <t>Number Of Dwellings Per Band</t>
  </si>
  <si>
    <t>NB: Please mark the box (X) if the above bank details have changed since the previous year's submission and provide evidence of the new account details for audit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</si>
</sst>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
    <numFmt numFmtId="165" formatCode="#,##0;\(#,##0\)"/>
  </numFmts>
  <fonts count="34" x14ac:knownFonts="1">
    <font>
      <sz val="11"/>
      <color theme="1"/>
      <name val="Calibri"/>
      <family val="2"/>
      <scheme val="minor"/>
    </font>
    <font>
      <sz val="10"/>
      <name val="Arial"/>
      <family val="2"/>
    </font>
    <font>
      <b/>
      <sz val="12"/>
      <name val="Arial"/>
      <family val="2"/>
    </font>
    <font>
      <sz val="12"/>
      <name val="Times New Roman"/>
      <family val="1"/>
    </font>
    <font>
      <sz val="12"/>
      <name val="Arial"/>
      <family val="2"/>
    </font>
    <font>
      <b/>
      <sz val="14"/>
      <color indexed="9"/>
      <name val="Arial"/>
      <family val="2"/>
    </font>
    <font>
      <sz val="12"/>
      <color indexed="41"/>
      <name val="Arial"/>
      <family val="2"/>
    </font>
    <font>
      <sz val="14"/>
      <name val="Arial"/>
      <family val="2"/>
    </font>
    <font>
      <b/>
      <i/>
      <sz val="12"/>
      <name val="Arial"/>
      <family val="2"/>
    </font>
    <font>
      <i/>
      <sz val="12"/>
      <name val="Arial"/>
      <family val="2"/>
    </font>
    <font>
      <sz val="11"/>
      <color theme="1"/>
      <name val="Calibri"/>
      <family val="2"/>
      <scheme val="minor"/>
    </font>
    <font>
      <b/>
      <u/>
      <sz val="16"/>
      <color theme="1"/>
      <name val="Calibri"/>
      <family val="2"/>
      <scheme val="minor"/>
    </font>
    <font>
      <b/>
      <sz val="14"/>
      <color theme="0"/>
      <name val="Arial"/>
      <family val="2"/>
    </font>
    <font>
      <sz val="12"/>
      <color theme="1"/>
      <name val="Arial"/>
      <family val="2"/>
    </font>
    <font>
      <b/>
      <sz val="12"/>
      <color rgb="FF0000FF"/>
      <name val="Arial"/>
      <family val="2"/>
    </font>
    <font>
      <b/>
      <sz val="12"/>
      <color indexed="9"/>
      <name val="Arial"/>
      <family val="2"/>
    </font>
    <font>
      <b/>
      <sz val="12"/>
      <color indexed="8"/>
      <name val="Arial"/>
      <family val="2"/>
    </font>
    <font>
      <b/>
      <sz val="12"/>
      <color indexed="41"/>
      <name val="Arial"/>
      <family val="2"/>
    </font>
    <font>
      <sz val="14"/>
      <color theme="1"/>
      <name val="Arial"/>
      <family val="2"/>
    </font>
    <font>
      <b/>
      <sz val="16"/>
      <name val="Arial"/>
      <family val="2"/>
    </font>
    <font>
      <sz val="16"/>
      <color theme="1"/>
      <name val="Arial"/>
      <family val="2"/>
    </font>
    <font>
      <b/>
      <sz val="16"/>
      <color theme="1"/>
      <name val="Arial"/>
      <family val="2"/>
    </font>
    <font>
      <sz val="12"/>
      <color rgb="FFFF0000"/>
      <name val="Arial"/>
      <family val="2"/>
    </font>
    <font>
      <b/>
      <sz val="12"/>
      <color rgb="FFFF0000"/>
      <name val="Arial"/>
      <family val="2"/>
    </font>
    <font>
      <sz val="14"/>
      <color theme="1"/>
      <name val="Calibri"/>
      <family val="2"/>
      <scheme val="minor"/>
    </font>
    <font>
      <b/>
      <sz val="14"/>
      <color theme="1"/>
      <name val="Calibri"/>
      <family val="2"/>
      <scheme val="minor"/>
    </font>
    <font>
      <sz val="14"/>
      <color theme="0"/>
      <name val="Arial"/>
      <family val="2"/>
    </font>
    <font>
      <b/>
      <sz val="12"/>
      <color theme="0"/>
      <name val="Arial"/>
      <family val="2"/>
    </font>
    <font>
      <sz val="12"/>
      <color theme="0"/>
      <name val="Arial"/>
      <family val="2"/>
    </font>
    <font>
      <sz val="12"/>
      <color rgb="FF0000FF"/>
      <name val="Arial"/>
      <family val="2"/>
    </font>
    <font>
      <u/>
      <sz val="11"/>
      <color theme="10"/>
      <name val="Calibri"/>
      <family val="2"/>
      <scheme val="minor"/>
    </font>
    <font>
      <b/>
      <sz val="12"/>
      <color theme="1"/>
      <name val="Arial"/>
      <family val="2"/>
    </font>
    <font>
      <sz val="11"/>
      <color theme="1"/>
      <name val="Arial"/>
      <family val="2"/>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339966"/>
        <bgColor indexed="64"/>
      </patternFill>
    </fill>
    <fill>
      <patternFill patternType="solid">
        <fgColor theme="0" tint="-0.249977111117893"/>
        <bgColor indexed="64"/>
      </patternFill>
    </fill>
    <fill>
      <patternFill patternType="solid">
        <fgColor rgb="FFB1E5CB"/>
        <bgColor indexed="64"/>
      </patternFill>
    </fill>
  </fills>
  <borders count="20">
    <border>
      <left/>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1">
    <xf numFmtId="0" fontId="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3" fillId="0" borderId="0"/>
    <xf numFmtId="0" fontId="3" fillId="0" borderId="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215">
    <xf numFmtId="0" fontId="0" fillId="0" borderId="0" xfId="0"/>
    <xf numFmtId="0" fontId="4" fillId="2" borderId="0" xfId="0" applyFont="1" applyFill="1"/>
    <xf numFmtId="0" fontId="2" fillId="2" borderId="0" xfId="0" applyFont="1" applyFill="1"/>
    <xf numFmtId="0" fontId="2" fillId="2" borderId="0" xfId="0" applyFont="1" applyFill="1" applyAlignment="1">
      <alignment vertical="top" wrapText="1"/>
    </xf>
    <xf numFmtId="0" fontId="2" fillId="2" borderId="0" xfId="0" quotePrefix="1" applyFont="1" applyFill="1" applyAlignment="1">
      <alignment horizontal="center"/>
    </xf>
    <xf numFmtId="0" fontId="2" fillId="2" borderId="0" xfId="0" applyFont="1" applyFill="1" applyAlignment="1">
      <alignment horizontal="center" vertical="top" wrapText="1"/>
    </xf>
    <xf numFmtId="0" fontId="2" fillId="2" borderId="0" xfId="0" applyFont="1" applyFill="1" applyAlignment="1">
      <alignment horizontal="center"/>
    </xf>
    <xf numFmtId="164" fontId="4" fillId="4" borderId="0" xfId="0" applyNumberFormat="1" applyFont="1" applyFill="1"/>
    <xf numFmtId="1" fontId="4" fillId="2" borderId="0" xfId="0" applyNumberFormat="1" applyFont="1" applyFill="1"/>
    <xf numFmtId="43" fontId="14" fillId="2" borderId="5" xfId="0" applyNumberFormat="1" applyFont="1" applyFill="1" applyBorder="1"/>
    <xf numFmtId="165" fontId="2" fillId="2" borderId="0" xfId="1" applyNumberFormat="1" applyFont="1" applyFill="1" applyBorder="1"/>
    <xf numFmtId="43" fontId="14" fillId="2" borderId="0" xfId="0" applyNumberFormat="1" applyFont="1" applyFill="1"/>
    <xf numFmtId="0" fontId="13" fillId="0" borderId="0" xfId="0" applyFont="1"/>
    <xf numFmtId="0" fontId="13" fillId="0" borderId="0" xfId="0" applyFont="1" applyAlignment="1">
      <alignment vertical="center"/>
    </xf>
    <xf numFmtId="0" fontId="24" fillId="0" borderId="0" xfId="0" applyFont="1"/>
    <xf numFmtId="0" fontId="25" fillId="0" borderId="0" xfId="0" applyFont="1" applyAlignment="1">
      <alignment vertical="center"/>
    </xf>
    <xf numFmtId="0" fontId="24" fillId="0" borderId="0" xfId="0" applyFont="1" applyAlignment="1">
      <alignment vertical="center"/>
    </xf>
    <xf numFmtId="164" fontId="4" fillId="4" borderId="6" xfId="0" applyNumberFormat="1" applyFont="1" applyFill="1" applyBorder="1"/>
    <xf numFmtId="43" fontId="29" fillId="2" borderId="0" xfId="0" applyNumberFormat="1" applyFont="1" applyFill="1"/>
    <xf numFmtId="164" fontId="4" fillId="2" borderId="0" xfId="0" applyNumberFormat="1" applyFont="1" applyFill="1"/>
    <xf numFmtId="43" fontId="4" fillId="2" borderId="0" xfId="1" applyFont="1" applyFill="1"/>
    <xf numFmtId="164" fontId="14" fillId="2" borderId="0" xfId="1" applyNumberFormat="1" applyFont="1" applyFill="1" applyBorder="1"/>
    <xf numFmtId="0" fontId="31" fillId="0" borderId="0" xfId="0" applyFont="1" applyAlignment="1">
      <alignment horizontal="center"/>
    </xf>
    <xf numFmtId="3" fontId="13" fillId="0" borderId="0" xfId="0" applyNumberFormat="1" applyFont="1"/>
    <xf numFmtId="0" fontId="32" fillId="0" borderId="0" xfId="0" applyFont="1"/>
    <xf numFmtId="0" fontId="4" fillId="2" borderId="0" xfId="0" applyFont="1" applyFill="1" applyAlignment="1">
      <alignment vertical="center"/>
    </xf>
    <xf numFmtId="4" fontId="4" fillId="4" borderId="0" xfId="1" applyNumberFormat="1" applyFont="1" applyFill="1" applyBorder="1"/>
    <xf numFmtId="4" fontId="4" fillId="4" borderId="0" xfId="0" applyNumberFormat="1" applyFont="1" applyFill="1" applyAlignment="1">
      <alignment vertical="center"/>
    </xf>
    <xf numFmtId="4" fontId="4" fillId="4" borderId="0" xfId="0" applyNumberFormat="1" applyFont="1" applyFill="1"/>
    <xf numFmtId="4" fontId="4" fillId="4" borderId="6" xfId="0" applyNumberFormat="1" applyFont="1" applyFill="1" applyBorder="1"/>
    <xf numFmtId="0" fontId="4" fillId="2" borderId="0" xfId="0" applyFont="1" applyFill="1" applyProtection="1">
      <protection locked="0"/>
    </xf>
    <xf numFmtId="0" fontId="4" fillId="8" borderId="0" xfId="0" applyFont="1" applyFill="1" applyProtection="1">
      <protection locked="0"/>
    </xf>
    <xf numFmtId="0" fontId="5" fillId="6" borderId="2" xfId="0" applyFont="1" applyFill="1" applyBorder="1" applyAlignment="1" applyProtection="1">
      <alignment vertical="center"/>
      <protection locked="0"/>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4" fillId="0" borderId="0" xfId="0" applyFont="1" applyProtection="1">
      <protection locked="0"/>
    </xf>
    <xf numFmtId="0" fontId="15" fillId="2" borderId="5"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16" fillId="2" borderId="5" xfId="0"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0" fontId="15"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4" fillId="2" borderId="0" xfId="0" applyFont="1" applyFill="1" applyAlignment="1" applyProtection="1">
      <alignment wrapText="1"/>
      <protection locked="0"/>
    </xf>
    <xf numFmtId="0" fontId="13" fillId="0" borderId="0" xfId="0" applyFont="1" applyAlignment="1" applyProtection="1">
      <alignment wrapText="1"/>
      <protection locked="0"/>
    </xf>
    <xf numFmtId="0" fontId="15" fillId="2" borderId="6"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7" fillId="2" borderId="0" xfId="0" applyFont="1" applyFill="1" applyProtection="1">
      <protection locked="0"/>
    </xf>
    <xf numFmtId="0" fontId="12" fillId="6" borderId="13" xfId="0" applyFont="1" applyFill="1" applyBorder="1" applyAlignment="1" applyProtection="1">
      <alignment vertical="center"/>
      <protection locked="0"/>
    </xf>
    <xf numFmtId="0" fontId="26" fillId="6" borderId="5" xfId="0" applyFont="1" applyFill="1" applyBorder="1" applyAlignment="1" applyProtection="1">
      <alignment vertical="center"/>
      <protection locked="0"/>
    </xf>
    <xf numFmtId="0" fontId="12" fillId="6" borderId="5" xfId="0" applyFont="1" applyFill="1" applyBorder="1" applyProtection="1">
      <protection locked="0"/>
    </xf>
    <xf numFmtId="0" fontId="27" fillId="6" borderId="5" xfId="0" quotePrefix="1" applyFont="1" applyFill="1" applyBorder="1" applyProtection="1">
      <protection locked="0"/>
    </xf>
    <xf numFmtId="0" fontId="27" fillId="6" borderId="5" xfId="0" applyFont="1" applyFill="1" applyBorder="1" applyProtection="1">
      <protection locked="0"/>
    </xf>
    <xf numFmtId="0" fontId="28" fillId="6" borderId="5" xfId="0" applyFont="1" applyFill="1" applyBorder="1" applyProtection="1">
      <protection locked="0"/>
    </xf>
    <xf numFmtId="0" fontId="28" fillId="6" borderId="7" xfId="0" applyFont="1" applyFill="1" applyBorder="1" applyProtection="1">
      <protection locked="0"/>
    </xf>
    <xf numFmtId="0" fontId="28" fillId="0" borderId="0" xfId="0" applyFont="1" applyProtection="1">
      <protection locked="0"/>
    </xf>
    <xf numFmtId="0" fontId="23" fillId="2" borderId="8" xfId="0" applyFont="1" applyFill="1" applyBorder="1" applyProtection="1">
      <protection locked="0"/>
    </xf>
    <xf numFmtId="0" fontId="22" fillId="2" borderId="0" xfId="0" applyFont="1" applyFill="1" applyProtection="1">
      <protection locked="0"/>
    </xf>
    <xf numFmtId="0" fontId="22" fillId="2" borderId="0" xfId="0" quotePrefix="1" applyFont="1" applyFill="1" applyProtection="1">
      <protection locked="0"/>
    </xf>
    <xf numFmtId="0" fontId="22" fillId="2" borderId="9" xfId="0" applyFont="1" applyFill="1" applyBorder="1" applyProtection="1">
      <protection locked="0"/>
    </xf>
    <xf numFmtId="0" fontId="22" fillId="0" borderId="0" xfId="0" applyFont="1" applyProtection="1">
      <protection locked="0"/>
    </xf>
    <xf numFmtId="0" fontId="22" fillId="2" borderId="11" xfId="0" applyFont="1" applyFill="1" applyBorder="1" applyProtection="1">
      <protection locked="0"/>
    </xf>
    <xf numFmtId="0" fontId="22" fillId="2" borderId="6" xfId="0" applyFont="1" applyFill="1" applyBorder="1" applyProtection="1">
      <protection locked="0"/>
    </xf>
    <xf numFmtId="0" fontId="22" fillId="2" borderId="12" xfId="0" applyFont="1" applyFill="1" applyBorder="1" applyProtection="1">
      <protection locked="0"/>
    </xf>
    <xf numFmtId="0" fontId="4" fillId="2" borderId="13" xfId="0" applyFont="1" applyFill="1" applyBorder="1" applyProtection="1">
      <protection locked="0"/>
    </xf>
    <xf numFmtId="0" fontId="4" fillId="2" borderId="5" xfId="0" applyFont="1" applyFill="1" applyBorder="1" applyProtection="1">
      <protection locked="0"/>
    </xf>
    <xf numFmtId="0" fontId="4" fillId="2" borderId="7" xfId="0" applyFont="1" applyFill="1" applyBorder="1" applyProtection="1">
      <protection locked="0"/>
    </xf>
    <xf numFmtId="0" fontId="5" fillId="6" borderId="13" xfId="0" applyFont="1" applyFill="1" applyBorder="1" applyAlignment="1" applyProtection="1">
      <alignment vertical="center"/>
      <protection locked="0"/>
    </xf>
    <xf numFmtId="0" fontId="13" fillId="6" borderId="5" xfId="0" applyFont="1" applyFill="1" applyBorder="1" applyAlignment="1" applyProtection="1">
      <alignment vertical="center"/>
      <protection locked="0"/>
    </xf>
    <xf numFmtId="0" fontId="17" fillId="6" borderId="5" xfId="0" applyFont="1" applyFill="1" applyBorder="1" applyProtection="1">
      <protection locked="0"/>
    </xf>
    <xf numFmtId="0" fontId="2" fillId="6" borderId="5" xfId="0" quotePrefix="1" applyFont="1" applyFill="1" applyBorder="1" applyProtection="1">
      <protection locked="0"/>
    </xf>
    <xf numFmtId="0" fontId="2" fillId="6" borderId="5" xfId="0" applyFont="1" applyFill="1" applyBorder="1" applyProtection="1">
      <protection locked="0"/>
    </xf>
    <xf numFmtId="0" fontId="4" fillId="6" borderId="5" xfId="0" applyFont="1" applyFill="1" applyBorder="1" applyProtection="1">
      <protection locked="0"/>
    </xf>
    <xf numFmtId="0" fontId="4" fillId="6" borderId="7" xfId="0" applyFont="1" applyFill="1" applyBorder="1" applyProtection="1">
      <protection locked="0"/>
    </xf>
    <xf numFmtId="0" fontId="4" fillId="2" borderId="8" xfId="0" applyFont="1" applyFill="1" applyBorder="1" applyProtection="1">
      <protection locked="0"/>
    </xf>
    <xf numFmtId="0" fontId="4" fillId="2" borderId="9" xfId="0" applyFont="1" applyFill="1" applyBorder="1" applyProtection="1">
      <protection locked="0"/>
    </xf>
    <xf numFmtId="0" fontId="4" fillId="8" borderId="10" xfId="0" applyFont="1" applyFill="1" applyBorder="1" applyProtection="1">
      <protection locked="0"/>
    </xf>
    <xf numFmtId="0" fontId="4" fillId="8" borderId="14" xfId="0" applyFont="1" applyFill="1" applyBorder="1" applyProtection="1">
      <protection locked="0"/>
    </xf>
    <xf numFmtId="0" fontId="13" fillId="6" borderId="5" xfId="0" applyFont="1" applyFill="1" applyBorder="1" applyProtection="1">
      <protection locked="0"/>
    </xf>
    <xf numFmtId="0" fontId="2" fillId="7" borderId="0" xfId="0" applyFont="1" applyFill="1" applyProtection="1">
      <protection locked="0"/>
    </xf>
    <xf numFmtId="0" fontId="4" fillId="7" borderId="0" xfId="0" applyFont="1" applyFill="1" applyProtection="1">
      <protection locked="0"/>
    </xf>
    <xf numFmtId="0" fontId="2" fillId="2" borderId="0" xfId="0" applyFont="1" applyFill="1" applyProtection="1">
      <protection locked="0"/>
    </xf>
    <xf numFmtId="0" fontId="4" fillId="0" borderId="8" xfId="0" applyFont="1" applyBorder="1" applyProtection="1">
      <protection locked="0"/>
    </xf>
    <xf numFmtId="0" fontId="4" fillId="2" borderId="0" xfId="0" quotePrefix="1" applyFont="1" applyFill="1" applyAlignment="1" applyProtection="1">
      <alignment horizontal="left"/>
      <protection locked="0"/>
    </xf>
    <xf numFmtId="0" fontId="9" fillId="2" borderId="8" xfId="0" applyFont="1" applyFill="1" applyBorder="1" applyProtection="1">
      <protection locked="0"/>
    </xf>
    <xf numFmtId="0" fontId="4" fillId="2" borderId="2" xfId="0" applyFont="1" applyFill="1" applyBorder="1" applyAlignment="1" applyProtection="1">
      <alignment horizontal="left" vertical="center"/>
      <protection locked="0"/>
    </xf>
    <xf numFmtId="0" fontId="9" fillId="2" borderId="4" xfId="0" applyFont="1" applyFill="1" applyBorder="1" applyAlignment="1" applyProtection="1">
      <alignment horizontal="right" vertical="center"/>
      <protection locked="0"/>
    </xf>
    <xf numFmtId="0" fontId="4" fillId="2" borderId="2" xfId="0" applyFont="1" applyFill="1" applyBorder="1" applyAlignment="1" applyProtection="1">
      <alignment vertical="center"/>
      <protection locked="0"/>
    </xf>
    <xf numFmtId="0" fontId="9" fillId="8" borderId="2" xfId="0" applyFont="1" applyFill="1" applyBorder="1" applyAlignment="1" applyProtection="1">
      <alignment horizontal="right" vertical="center"/>
      <protection locked="0"/>
    </xf>
    <xf numFmtId="0" fontId="8" fillId="2" borderId="4" xfId="0" quotePrefix="1" applyFont="1" applyFill="1" applyBorder="1" applyAlignment="1" applyProtection="1">
      <alignment horizontal="center" vertical="center"/>
      <protection locked="0"/>
    </xf>
    <xf numFmtId="0" fontId="9" fillId="8" borderId="4" xfId="0" applyFont="1" applyFill="1" applyBorder="1" applyAlignment="1" applyProtection="1">
      <alignment horizontal="right" vertical="center"/>
      <protection locked="0"/>
    </xf>
    <xf numFmtId="0" fontId="4" fillId="2" borderId="4" xfId="0" applyFont="1" applyFill="1" applyBorder="1" applyAlignment="1" applyProtection="1">
      <alignment vertical="center"/>
      <protection locked="0"/>
    </xf>
    <xf numFmtId="0" fontId="9" fillId="2" borderId="3" xfId="0" applyFont="1" applyFill="1" applyBorder="1" applyAlignment="1" applyProtection="1">
      <alignment horizontal="right" vertical="center"/>
      <protection locked="0"/>
    </xf>
    <xf numFmtId="0" fontId="4" fillId="2" borderId="13" xfId="0" applyFont="1" applyFill="1" applyBorder="1" applyAlignment="1" applyProtection="1">
      <alignment vertical="center"/>
      <protection locked="0"/>
    </xf>
    <xf numFmtId="0" fontId="9" fillId="2" borderId="7" xfId="0" applyFont="1" applyFill="1" applyBorder="1" applyAlignment="1" applyProtection="1">
      <alignment horizontal="right" vertical="center"/>
      <protection locked="0"/>
    </xf>
    <xf numFmtId="0" fontId="4" fillId="2" borderId="1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quotePrefix="1" applyFont="1" applyFill="1" applyProtection="1">
      <protection locked="0"/>
    </xf>
    <xf numFmtId="0" fontId="13" fillId="2" borderId="3" xfId="0" applyFont="1" applyFill="1" applyBorder="1" applyAlignment="1" applyProtection="1">
      <alignment vertical="center"/>
      <protection locked="0"/>
    </xf>
    <xf numFmtId="0" fontId="4" fillId="2" borderId="11" xfId="0" applyFont="1" applyFill="1" applyBorder="1" applyProtection="1">
      <protection locked="0"/>
    </xf>
    <xf numFmtId="0" fontId="4" fillId="2" borderId="6" xfId="0" applyFont="1" applyFill="1" applyBorder="1" applyProtection="1">
      <protection locked="0"/>
    </xf>
    <xf numFmtId="0" fontId="4" fillId="2" borderId="12" xfId="0" applyFont="1" applyFill="1" applyBorder="1" applyProtection="1">
      <protection locked="0"/>
    </xf>
    <xf numFmtId="0" fontId="9"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4" fillId="2" borderId="9" xfId="0" applyFont="1" applyFill="1" applyBorder="1" applyAlignment="1" applyProtection="1">
      <alignment horizontal="center"/>
      <protection locked="0"/>
    </xf>
    <xf numFmtId="0" fontId="15" fillId="2" borderId="8" xfId="0" applyFont="1" applyFill="1" applyBorder="1" applyAlignment="1" applyProtection="1">
      <alignment vertical="center"/>
      <protection locked="0"/>
    </xf>
    <xf numFmtId="0" fontId="13" fillId="2" borderId="0" xfId="0" applyFont="1" applyFill="1" applyProtection="1">
      <protection locked="0"/>
    </xf>
    <xf numFmtId="0" fontId="9" fillId="2" borderId="0" xfId="0" applyFont="1" applyFill="1" applyProtection="1">
      <protection locked="0"/>
    </xf>
    <xf numFmtId="0" fontId="13" fillId="0" borderId="0" xfId="0" applyFont="1" applyProtection="1">
      <protection locked="0"/>
    </xf>
    <xf numFmtId="0" fontId="4" fillId="8" borderId="10" xfId="0" applyFont="1" applyFill="1" applyBorder="1" applyAlignment="1" applyProtection="1">
      <alignment horizontal="center"/>
      <protection locked="0"/>
    </xf>
    <xf numFmtId="0" fontId="9" fillId="2" borderId="6" xfId="0" applyFont="1" applyFill="1" applyBorder="1" applyProtection="1">
      <protection locked="0"/>
    </xf>
    <xf numFmtId="0" fontId="30" fillId="0" borderId="0" xfId="10" applyProtection="1">
      <protection locked="0"/>
    </xf>
    <xf numFmtId="15" fontId="4" fillId="2" borderId="0" xfId="0" applyNumberFormat="1" applyFont="1" applyFill="1" applyProtection="1">
      <protection locked="0"/>
    </xf>
    <xf numFmtId="0" fontId="4" fillId="2" borderId="11"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15" fontId="2" fillId="2" borderId="6" xfId="0" applyNumberFormat="1" applyFont="1" applyFill="1" applyBorder="1" applyProtection="1">
      <protection locked="0"/>
    </xf>
    <xf numFmtId="0" fontId="4" fillId="2" borderId="6" xfId="0" applyFont="1" applyFill="1" applyBorder="1" applyAlignment="1" applyProtection="1">
      <alignment horizontal="right"/>
      <protection locked="0"/>
    </xf>
    <xf numFmtId="15" fontId="2" fillId="2" borderId="6" xfId="0" quotePrefix="1" applyNumberFormat="1" applyFont="1" applyFill="1" applyBorder="1" applyProtection="1">
      <protection locked="0"/>
    </xf>
    <xf numFmtId="0" fontId="4" fillId="0" borderId="0" xfId="0" applyFont="1" applyAlignment="1" applyProtection="1">
      <alignment vertical="center"/>
      <protection locked="0"/>
    </xf>
    <xf numFmtId="0" fontId="11" fillId="2" borderId="0" xfId="0" applyFont="1" applyFill="1" applyProtection="1">
      <protection locked="0"/>
    </xf>
    <xf numFmtId="0" fontId="0" fillId="2" borderId="0" xfId="0" applyFill="1" applyProtection="1">
      <protection locked="0"/>
    </xf>
    <xf numFmtId="0" fontId="0" fillId="0" borderId="0" xfId="0" applyProtection="1">
      <protection locked="0"/>
    </xf>
    <xf numFmtId="0" fontId="0" fillId="2" borderId="0" xfId="0" applyFill="1" applyAlignment="1" applyProtection="1">
      <alignment horizontal="center"/>
      <protection locked="0"/>
    </xf>
    <xf numFmtId="0" fontId="0" fillId="2" borderId="0" xfId="0" quotePrefix="1" applyFill="1" applyAlignment="1" applyProtection="1">
      <alignment horizontal="center"/>
      <protection locked="0"/>
    </xf>
    <xf numFmtId="2" fontId="0" fillId="4" borderId="0" xfId="0" applyNumberFormat="1" applyFill="1" applyProtection="1">
      <protection locked="0"/>
    </xf>
    <xf numFmtId="164" fontId="0" fillId="2" borderId="0" xfId="0" applyNumberFormat="1" applyFill="1" applyProtection="1">
      <protection locked="0"/>
    </xf>
    <xf numFmtId="10" fontId="10" fillId="2" borderId="0" xfId="7" applyNumberFormat="1" applyFont="1" applyFill="1" applyProtection="1">
      <protection locked="0"/>
    </xf>
    <xf numFmtId="4" fontId="0" fillId="2" borderId="0" xfId="0" applyNumberFormat="1" applyFill="1" applyProtection="1">
      <protection locked="0"/>
    </xf>
    <xf numFmtId="0" fontId="0" fillId="2" borderId="0" xfId="0" quotePrefix="1" applyFill="1" applyProtection="1">
      <protection locked="0"/>
    </xf>
    <xf numFmtId="10" fontId="0" fillId="2" borderId="0" xfId="0" applyNumberFormat="1" applyFill="1" applyProtection="1">
      <protection locked="0"/>
    </xf>
    <xf numFmtId="0" fontId="0" fillId="5" borderId="0" xfId="0" applyFill="1" applyProtection="1">
      <protection locked="0"/>
    </xf>
    <xf numFmtId="0" fontId="0" fillId="5" borderId="0" xfId="0" quotePrefix="1" applyFill="1" applyProtection="1">
      <protection locked="0"/>
    </xf>
    <xf numFmtId="0" fontId="1" fillId="2" borderId="0" xfId="0" applyFont="1" applyFill="1" applyProtection="1">
      <protection locked="0"/>
    </xf>
    <xf numFmtId="2" fontId="0" fillId="3" borderId="0" xfId="0" applyNumberFormat="1" applyFill="1"/>
    <xf numFmtId="4" fontId="0" fillId="2" borderId="1" xfId="0" applyNumberFormat="1" applyFill="1" applyBorder="1"/>
    <xf numFmtId="164" fontId="0" fillId="2" borderId="0" xfId="0" applyNumberFormat="1" applyFill="1"/>
    <xf numFmtId="10" fontId="10" fillId="2" borderId="0" xfId="7" applyNumberFormat="1" applyFont="1" applyFill="1" applyProtection="1"/>
    <xf numFmtId="2" fontId="0" fillId="2" borderId="0" xfId="0" applyNumberFormat="1" applyFill="1"/>
    <xf numFmtId="0" fontId="0" fillId="2" borderId="0" xfId="0" applyFill="1"/>
    <xf numFmtId="4" fontId="0" fillId="2" borderId="0" xfId="0" applyNumberFormat="1" applyFill="1"/>
    <xf numFmtId="10" fontId="0" fillId="2" borderId="0" xfId="0" applyNumberFormat="1" applyFill="1"/>
    <xf numFmtId="2" fontId="0" fillId="5" borderId="0" xfId="0" applyNumberFormat="1" applyFill="1"/>
    <xf numFmtId="164" fontId="0" fillId="5" borderId="0" xfId="0" applyNumberFormat="1" applyFill="1"/>
    <xf numFmtId="10" fontId="10" fillId="5" borderId="0" xfId="7" applyNumberFormat="1" applyFont="1" applyFill="1" applyProtection="1"/>
    <xf numFmtId="0" fontId="0" fillId="2" borderId="0" xfId="0" applyFill="1" applyAlignment="1" applyProtection="1">
      <alignment horizontal="left"/>
      <protection locked="0"/>
    </xf>
    <xf numFmtId="164" fontId="0" fillId="2" borderId="0" xfId="0" quotePrefix="1" applyNumberFormat="1" applyFill="1" applyAlignment="1" applyProtection="1">
      <alignment horizontal="right"/>
      <protection locked="0"/>
    </xf>
    <xf numFmtId="43" fontId="0" fillId="4" borderId="0" xfId="1" applyFont="1" applyFill="1" applyProtection="1">
      <protection locked="0"/>
    </xf>
    <xf numFmtId="0" fontId="0" fillId="5" borderId="0" xfId="0" applyFill="1" applyAlignment="1" applyProtection="1">
      <alignment horizontal="left"/>
      <protection locked="0"/>
    </xf>
    <xf numFmtId="0" fontId="1" fillId="2" borderId="0" xfId="0" applyFont="1" applyFill="1" applyAlignment="1" applyProtection="1">
      <alignment horizontal="left"/>
      <protection locked="0"/>
    </xf>
    <xf numFmtId="43" fontId="0" fillId="3" borderId="0" xfId="1" applyFont="1" applyFill="1" applyProtection="1"/>
    <xf numFmtId="43" fontId="0" fillId="2" borderId="1" xfId="1" applyFont="1" applyFill="1" applyBorder="1" applyProtection="1"/>
    <xf numFmtId="164" fontId="0" fillId="2" borderId="0" xfId="0" quotePrefix="1" applyNumberFormat="1" applyFill="1" applyAlignment="1">
      <alignment horizontal="right"/>
    </xf>
    <xf numFmtId="164" fontId="0" fillId="5" borderId="0" xfId="0" quotePrefix="1" applyNumberFormat="1" applyFill="1" applyAlignment="1">
      <alignment horizontal="right"/>
    </xf>
    <xf numFmtId="0" fontId="31" fillId="2" borderId="0" xfId="0" applyFont="1" applyFill="1" applyProtection="1">
      <protection locked="0"/>
    </xf>
    <xf numFmtId="0" fontId="33" fillId="2" borderId="0" xfId="0" applyFont="1" applyFill="1" applyProtection="1">
      <protection locked="0"/>
    </xf>
    <xf numFmtId="0" fontId="31" fillId="2" borderId="0" xfId="0" applyFont="1" applyFill="1" applyAlignment="1" applyProtection="1">
      <alignment horizontal="center"/>
      <protection locked="0"/>
    </xf>
    <xf numFmtId="3" fontId="31" fillId="8" borderId="17" xfId="0" applyNumberFormat="1" applyFont="1" applyFill="1" applyBorder="1" applyAlignment="1">
      <alignment horizontal="center"/>
    </xf>
    <xf numFmtId="0" fontId="9" fillId="8" borderId="2" xfId="0" applyFont="1" applyFill="1" applyBorder="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3" xfId="0" applyFont="1" applyFill="1" applyBorder="1" applyAlignment="1" applyProtection="1">
      <alignment horizontal="center" vertical="center"/>
      <protection locked="0"/>
    </xf>
    <xf numFmtId="0" fontId="4" fillId="2" borderId="0" xfId="0" applyFont="1" applyFill="1" applyAlignment="1" applyProtection="1">
      <alignment horizontal="center"/>
      <protection locked="0"/>
    </xf>
    <xf numFmtId="0" fontId="4" fillId="2" borderId="9"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9" fillId="8" borderId="13"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0" fontId="9" fillId="8" borderId="11"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top" wrapText="1"/>
      <protection locked="0"/>
    </xf>
    <xf numFmtId="0" fontId="4" fillId="2" borderId="18"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19" fillId="2" borderId="0" xfId="0" applyFont="1" applyFill="1" applyAlignment="1" applyProtection="1">
      <alignment horizontal="center"/>
      <protection locked="0"/>
    </xf>
    <xf numFmtId="0" fontId="20" fillId="2" borderId="0" xfId="0" applyFont="1" applyFill="1" applyAlignment="1" applyProtection="1">
      <alignment horizontal="center"/>
      <protection locked="0"/>
    </xf>
    <xf numFmtId="0" fontId="16" fillId="8" borderId="4" xfId="0" applyFont="1" applyFill="1" applyBorder="1" applyAlignment="1" applyProtection="1">
      <alignment horizontal="center" vertical="center"/>
      <protection locked="0"/>
    </xf>
    <xf numFmtId="0" fontId="16" fillId="8" borderId="3" xfId="0" applyFont="1" applyFill="1" applyBorder="1" applyAlignment="1" applyProtection="1">
      <alignment horizontal="center" vertical="center"/>
      <protection locked="0"/>
    </xf>
    <xf numFmtId="4" fontId="4" fillId="8" borderId="2" xfId="0" applyNumberFormat="1" applyFont="1" applyFill="1" applyBorder="1" applyAlignment="1" applyProtection="1">
      <alignment horizontal="center" vertical="center"/>
      <protection locked="0"/>
    </xf>
    <xf numFmtId="4" fontId="4" fillId="8" borderId="4" xfId="0" applyNumberFormat="1" applyFont="1" applyFill="1" applyBorder="1" applyAlignment="1" applyProtection="1">
      <alignment horizontal="center" vertical="center"/>
      <protection locked="0"/>
    </xf>
    <xf numFmtId="4" fontId="4" fillId="8" borderId="3" xfId="0" applyNumberFormat="1" applyFont="1" applyFill="1" applyBorder="1" applyAlignment="1" applyProtection="1">
      <alignment horizontal="center" vertical="center"/>
      <protection locked="0"/>
    </xf>
    <xf numFmtId="0" fontId="5" fillId="6" borderId="2" xfId="0" applyFont="1" applyFill="1" applyBorder="1" applyAlignment="1" applyProtection="1">
      <alignment vertical="center"/>
      <protection locked="0"/>
    </xf>
    <xf numFmtId="0" fontId="18" fillId="6" borderId="4" xfId="0" applyFont="1" applyFill="1" applyBorder="1" applyAlignment="1" applyProtection="1">
      <alignment vertical="center"/>
      <protection locked="0"/>
    </xf>
    <xf numFmtId="4" fontId="4" fillId="2" borderId="2"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xf numFmtId="4" fontId="4" fillId="2" borderId="3" xfId="0" applyNumberFormat="1" applyFont="1" applyFill="1" applyBorder="1" applyAlignment="1">
      <alignment horizontal="center" vertical="center"/>
    </xf>
    <xf numFmtId="0" fontId="21" fillId="2" borderId="0" xfId="0" applyFont="1" applyFill="1" applyAlignment="1" applyProtection="1">
      <alignment horizontal="center"/>
      <protection locked="0"/>
    </xf>
    <xf numFmtId="0" fontId="13" fillId="2" borderId="0" xfId="0" applyFont="1" applyFill="1" applyAlignment="1" applyProtection="1">
      <alignment horizontal="center" wrapText="1"/>
      <protection locked="0"/>
    </xf>
    <xf numFmtId="0" fontId="13" fillId="2" borderId="0" xfId="0" applyFont="1" applyFill="1" applyAlignment="1" applyProtection="1">
      <alignment horizontal="center" vertical="center"/>
      <protection locked="0"/>
    </xf>
    <xf numFmtId="2" fontId="12" fillId="6" borderId="2" xfId="0" applyNumberFormat="1" applyFont="1" applyFill="1" applyBorder="1" applyAlignment="1" applyProtection="1">
      <alignment horizontal="center" vertical="center"/>
      <protection locked="0"/>
    </xf>
    <xf numFmtId="2" fontId="12" fillId="6" borderId="4" xfId="0" applyNumberFormat="1" applyFont="1" applyFill="1" applyBorder="1" applyAlignment="1" applyProtection="1">
      <alignment horizontal="center" vertical="center"/>
      <protection locked="0"/>
    </xf>
    <xf numFmtId="2" fontId="12" fillId="6" borderId="3" xfId="0" applyNumberFormat="1" applyFont="1" applyFill="1" applyBorder="1" applyAlignment="1" applyProtection="1">
      <alignment horizontal="center" vertical="center"/>
      <protection locked="0"/>
    </xf>
    <xf numFmtId="0" fontId="12" fillId="6" borderId="2" xfId="0" quotePrefix="1" applyFont="1" applyFill="1" applyBorder="1" applyAlignment="1" applyProtection="1">
      <alignment horizontal="center" vertical="center"/>
      <protection locked="0"/>
    </xf>
    <xf numFmtId="0" fontId="12" fillId="6" borderId="4" xfId="0" quotePrefix="1" applyFont="1" applyFill="1" applyBorder="1" applyAlignment="1" applyProtection="1">
      <alignment horizontal="center" vertical="center"/>
      <protection locked="0"/>
    </xf>
    <xf numFmtId="0" fontId="12" fillId="6" borderId="3" xfId="0" quotePrefix="1"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18" fillId="6" borderId="5" xfId="0" applyFont="1" applyFill="1" applyBorder="1" applyAlignment="1" applyProtection="1">
      <alignment vertical="center"/>
      <protection locked="0"/>
    </xf>
    <xf numFmtId="164" fontId="4" fillId="2" borderId="2" xfId="1" applyNumberFormat="1" applyFont="1" applyFill="1" applyBorder="1" applyAlignment="1" applyProtection="1">
      <alignment horizontal="center" vertical="center"/>
    </xf>
    <xf numFmtId="164" fontId="4" fillId="2" borderId="4" xfId="1" applyNumberFormat="1" applyFont="1" applyFill="1" applyBorder="1" applyAlignment="1" applyProtection="1">
      <alignment horizontal="center" vertical="center"/>
    </xf>
    <xf numFmtId="164" fontId="4" fillId="2" borderId="3" xfId="1" applyNumberFormat="1" applyFont="1" applyFill="1" applyBorder="1" applyAlignment="1" applyProtection="1">
      <alignment horizontal="center" vertical="center"/>
    </xf>
    <xf numFmtId="10" fontId="4" fillId="2" borderId="2" xfId="7" applyNumberFormat="1" applyFont="1" applyFill="1" applyBorder="1" applyAlignment="1" applyProtection="1">
      <alignment horizontal="center" vertical="center"/>
    </xf>
    <xf numFmtId="10" fontId="4" fillId="2" borderId="4" xfId="7" applyNumberFormat="1" applyFont="1" applyFill="1" applyBorder="1" applyAlignment="1" applyProtection="1">
      <alignment horizontal="center" vertical="center"/>
    </xf>
    <xf numFmtId="10" fontId="4" fillId="2" borderId="3" xfId="7" applyNumberFormat="1" applyFont="1" applyFill="1" applyBorder="1" applyAlignment="1" applyProtection="1">
      <alignment horizontal="center" vertical="center"/>
    </xf>
    <xf numFmtId="164" fontId="4" fillId="2" borderId="2"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2" fontId="4" fillId="2" borderId="2" xfId="0" applyNumberFormat="1" applyFont="1" applyFill="1" applyBorder="1" applyAlignment="1">
      <alignment horizontal="center" vertical="center"/>
    </xf>
    <xf numFmtId="2" fontId="4" fillId="2" borderId="4" xfId="0" applyNumberFormat="1" applyFont="1" applyFill="1" applyBorder="1" applyAlignment="1">
      <alignment horizontal="center" vertical="center"/>
    </xf>
    <xf numFmtId="2" fontId="4" fillId="2" borderId="3" xfId="0" applyNumberFormat="1" applyFont="1" applyFill="1" applyBorder="1" applyAlignment="1">
      <alignment horizontal="center" vertical="center"/>
    </xf>
    <xf numFmtId="0" fontId="0" fillId="4" borderId="0" xfId="0" applyFill="1" applyAlignment="1" applyProtection="1">
      <alignment horizontal="left" vertical="top" wrapText="1"/>
      <protection locked="0"/>
    </xf>
    <xf numFmtId="0" fontId="0" fillId="2" borderId="0" xfId="0" applyFill="1" applyAlignment="1" applyProtection="1">
      <alignment horizontal="center"/>
      <protection locked="0"/>
    </xf>
    <xf numFmtId="0" fontId="0" fillId="3" borderId="0" xfId="0" applyFill="1" applyAlignment="1" applyProtection="1">
      <alignment horizontal="center"/>
      <protection locked="0"/>
    </xf>
    <xf numFmtId="0" fontId="0" fillId="3" borderId="15"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31" fillId="8" borderId="0" xfId="0" applyFont="1" applyFill="1" applyAlignment="1" applyProtection="1">
      <alignment horizontal="center"/>
      <protection locked="0"/>
    </xf>
  </cellXfs>
  <cellStyles count="11">
    <cellStyle name="Comma" xfId="1" builtinId="3"/>
    <cellStyle name="Comma 2" xfId="2" xr:uid="{00000000-0005-0000-0000-000001000000}"/>
    <cellStyle name="Comma 3" xfId="3" xr:uid="{00000000-0005-0000-0000-000002000000}"/>
    <cellStyle name="Hyperlink" xfId="10" builtinId="8"/>
    <cellStyle name="Normal" xfId="0" builtinId="0"/>
    <cellStyle name="Normal 2" xfId="4" xr:uid="{00000000-0005-0000-0000-000004000000}"/>
    <cellStyle name="Normal 3" xfId="5" xr:uid="{00000000-0005-0000-0000-000005000000}"/>
    <cellStyle name="Normal 4" xfId="6" xr:uid="{00000000-0005-0000-0000-000006000000}"/>
    <cellStyle name="Percent" xfId="7" builtinId="5"/>
    <cellStyle name="Percent 2" xfId="8" xr:uid="{00000000-0005-0000-0000-000008000000}"/>
    <cellStyle name="Percent 3" xfId="9" xr:uid="{00000000-0005-0000-0000-000009000000}"/>
  </cellStyles>
  <dxfs count="0"/>
  <tableStyles count="0" defaultTableStyle="TableStyleMedium9" defaultPivotStyle="PivotStyleLight16"/>
  <colors>
    <mruColors>
      <color rgb="FFB1E5CB"/>
      <color rgb="FF0000FF"/>
      <color rgb="FF3399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97155</xdr:rowOff>
    </xdr:from>
    <xdr:ext cx="184731" cy="264560"/>
    <xdr:sp macro="" textlink="">
      <xdr:nvSpPr>
        <xdr:cNvPr id="2" name="TextBox 1">
          <a:extLst>
            <a:ext uri="{FF2B5EF4-FFF2-40B4-BE49-F238E27FC236}">
              <a16:creationId xmlns:a16="http://schemas.microsoft.com/office/drawing/2014/main" id="{8FB28622-EA5A-4A04-9AFD-212BD5D4E62F}"/>
            </a:ext>
          </a:extLst>
        </xdr:cNvPr>
        <xdr:cNvSpPr txBox="1"/>
      </xdr:nvSpPr>
      <xdr:spPr>
        <a:xfrm>
          <a:off x="190500" y="14660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0</xdr:colOff>
      <xdr:row>6</xdr:row>
      <xdr:rowOff>97155</xdr:rowOff>
    </xdr:from>
    <xdr:ext cx="184731" cy="264560"/>
    <xdr:sp macro="" textlink="">
      <xdr:nvSpPr>
        <xdr:cNvPr id="3" name="TextBox 2">
          <a:extLst>
            <a:ext uri="{FF2B5EF4-FFF2-40B4-BE49-F238E27FC236}">
              <a16:creationId xmlns:a16="http://schemas.microsoft.com/office/drawing/2014/main" id="{5AEFE041-9B0F-490D-A03E-D476D7EB49CE}"/>
            </a:ext>
          </a:extLst>
        </xdr:cNvPr>
        <xdr:cNvSpPr txBox="1"/>
      </xdr:nvSpPr>
      <xdr:spPr>
        <a:xfrm>
          <a:off x="182880" y="127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arish.precepts@somerset.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9872-9590-4631-A9F8-93CE33187E6D}">
  <dimension ref="B2:L323"/>
  <sheetViews>
    <sheetView workbookViewId="0"/>
  </sheetViews>
  <sheetFormatPr defaultRowHeight="14.5" x14ac:dyDescent="0.35"/>
  <cols>
    <col min="2" max="2" width="53.6328125" customWidth="1"/>
    <col min="3" max="10" width="15.6328125" customWidth="1"/>
    <col min="11" max="11" width="2.6328125" customWidth="1"/>
    <col min="12" max="12" width="15.6328125" customWidth="1"/>
  </cols>
  <sheetData>
    <row r="2" spans="2:12" ht="15.5" x14ac:dyDescent="0.35">
      <c r="C2" s="22" t="s">
        <v>396</v>
      </c>
      <c r="D2" s="22" t="s">
        <v>397</v>
      </c>
      <c r="E2" s="22" t="s">
        <v>398</v>
      </c>
      <c r="F2" s="22" t="s">
        <v>399</v>
      </c>
      <c r="G2" s="22" t="s">
        <v>400</v>
      </c>
      <c r="H2" s="22" t="s">
        <v>401</v>
      </c>
      <c r="I2" s="22" t="s">
        <v>402</v>
      </c>
      <c r="J2" s="22" t="s">
        <v>403</v>
      </c>
      <c r="L2" s="22" t="s">
        <v>404</v>
      </c>
    </row>
    <row r="3" spans="2:12" ht="15.5" x14ac:dyDescent="0.35">
      <c r="B3" s="12" t="s">
        <v>64</v>
      </c>
      <c r="C3" s="23">
        <v>50</v>
      </c>
      <c r="D3" s="23">
        <v>109</v>
      </c>
      <c r="E3" s="23">
        <v>101</v>
      </c>
      <c r="F3" s="23">
        <v>111</v>
      </c>
      <c r="G3" s="23">
        <v>109</v>
      </c>
      <c r="H3" s="23">
        <v>54</v>
      </c>
      <c r="I3" s="23">
        <v>51</v>
      </c>
      <c r="J3" s="23">
        <v>6</v>
      </c>
      <c r="K3" s="24"/>
      <c r="L3" s="23">
        <f>SUM(C3:J3)</f>
        <v>591</v>
      </c>
    </row>
    <row r="4" spans="2:12" ht="15.5" x14ac:dyDescent="0.35">
      <c r="B4" s="12" t="s">
        <v>65</v>
      </c>
      <c r="C4" s="23">
        <v>38</v>
      </c>
      <c r="D4" s="23">
        <v>58</v>
      </c>
      <c r="E4" s="23">
        <v>92</v>
      </c>
      <c r="F4" s="23">
        <v>74</v>
      </c>
      <c r="G4" s="23">
        <v>106</v>
      </c>
      <c r="H4" s="23">
        <v>70</v>
      </c>
      <c r="I4" s="23">
        <v>42</v>
      </c>
      <c r="J4" s="23">
        <v>1</v>
      </c>
      <c r="K4" s="24"/>
      <c r="L4" s="23">
        <f t="shared" ref="L4:L67" si="0">SUM(C4:J4)</f>
        <v>481</v>
      </c>
    </row>
    <row r="5" spans="2:12" ht="15.5" x14ac:dyDescent="0.35">
      <c r="B5" s="12" t="s">
        <v>66</v>
      </c>
      <c r="C5" s="23">
        <v>9</v>
      </c>
      <c r="D5" s="23">
        <v>12</v>
      </c>
      <c r="E5" s="23">
        <v>30</v>
      </c>
      <c r="F5" s="23">
        <v>26</v>
      </c>
      <c r="G5" s="23">
        <v>38</v>
      </c>
      <c r="H5" s="23">
        <v>37</v>
      </c>
      <c r="I5" s="23">
        <v>38</v>
      </c>
      <c r="J5" s="23">
        <v>2</v>
      </c>
      <c r="K5" s="24"/>
      <c r="L5" s="23">
        <f t="shared" si="0"/>
        <v>192</v>
      </c>
    </row>
    <row r="6" spans="2:12" ht="15.5" x14ac:dyDescent="0.35">
      <c r="B6" s="12" t="s">
        <v>67</v>
      </c>
      <c r="C6" s="23">
        <v>45</v>
      </c>
      <c r="D6" s="23">
        <v>98</v>
      </c>
      <c r="E6" s="23">
        <v>88</v>
      </c>
      <c r="F6" s="23">
        <v>60</v>
      </c>
      <c r="G6" s="23">
        <v>98</v>
      </c>
      <c r="H6" s="23">
        <v>67</v>
      </c>
      <c r="I6" s="23">
        <v>96</v>
      </c>
      <c r="J6" s="23">
        <v>1</v>
      </c>
      <c r="K6" s="24"/>
      <c r="L6" s="23">
        <f t="shared" si="0"/>
        <v>553</v>
      </c>
    </row>
    <row r="7" spans="2:12" ht="15.5" x14ac:dyDescent="0.35">
      <c r="B7" s="12" t="s">
        <v>68</v>
      </c>
      <c r="C7" s="23">
        <v>35</v>
      </c>
      <c r="D7" s="23">
        <v>11</v>
      </c>
      <c r="E7" s="23">
        <v>11</v>
      </c>
      <c r="F7" s="23">
        <v>26</v>
      </c>
      <c r="G7" s="23">
        <v>26</v>
      </c>
      <c r="H7" s="23">
        <v>13</v>
      </c>
      <c r="I7" s="23">
        <v>14</v>
      </c>
      <c r="J7" s="23">
        <v>2</v>
      </c>
      <c r="K7" s="24"/>
      <c r="L7" s="23">
        <f t="shared" si="0"/>
        <v>138</v>
      </c>
    </row>
    <row r="8" spans="2:12" ht="15.5" x14ac:dyDescent="0.35">
      <c r="B8" s="12" t="s">
        <v>69</v>
      </c>
      <c r="C8" s="23">
        <v>30</v>
      </c>
      <c r="D8" s="23">
        <v>27</v>
      </c>
      <c r="E8" s="23">
        <v>30</v>
      </c>
      <c r="F8" s="23">
        <v>29</v>
      </c>
      <c r="G8" s="23">
        <v>19</v>
      </c>
      <c r="H8" s="23">
        <v>25</v>
      </c>
      <c r="I8" s="23">
        <v>12</v>
      </c>
      <c r="J8" s="23">
        <v>0</v>
      </c>
      <c r="K8" s="24"/>
      <c r="L8" s="23">
        <f t="shared" si="0"/>
        <v>172</v>
      </c>
    </row>
    <row r="9" spans="2:12" ht="15.5" x14ac:dyDescent="0.35">
      <c r="B9" s="12" t="s">
        <v>70</v>
      </c>
      <c r="C9" s="23">
        <v>16</v>
      </c>
      <c r="D9" s="23">
        <v>22</v>
      </c>
      <c r="E9" s="23">
        <v>19</v>
      </c>
      <c r="F9" s="23">
        <v>31</v>
      </c>
      <c r="G9" s="23">
        <v>32</v>
      </c>
      <c r="H9" s="23">
        <v>31</v>
      </c>
      <c r="I9" s="23">
        <v>28</v>
      </c>
      <c r="J9" s="23">
        <v>0</v>
      </c>
      <c r="K9" s="24"/>
      <c r="L9" s="23">
        <f t="shared" si="0"/>
        <v>179</v>
      </c>
    </row>
    <row r="10" spans="2:12" ht="15.5" x14ac:dyDescent="0.35">
      <c r="B10" s="12" t="s">
        <v>71</v>
      </c>
      <c r="C10" s="23">
        <v>25</v>
      </c>
      <c r="D10" s="23">
        <v>44</v>
      </c>
      <c r="E10" s="23">
        <v>45</v>
      </c>
      <c r="F10" s="23">
        <v>100</v>
      </c>
      <c r="G10" s="23">
        <v>92</v>
      </c>
      <c r="H10" s="23">
        <v>71</v>
      </c>
      <c r="I10" s="23">
        <v>36</v>
      </c>
      <c r="J10" s="23">
        <v>3</v>
      </c>
      <c r="K10" s="24"/>
      <c r="L10" s="23">
        <f t="shared" si="0"/>
        <v>416</v>
      </c>
    </row>
    <row r="11" spans="2:12" ht="15.5" x14ac:dyDescent="0.35">
      <c r="B11" s="12" t="s">
        <v>72</v>
      </c>
      <c r="C11" s="23">
        <v>8</v>
      </c>
      <c r="D11" s="23">
        <v>10</v>
      </c>
      <c r="E11" s="23">
        <v>38</v>
      </c>
      <c r="F11" s="23">
        <v>50</v>
      </c>
      <c r="G11" s="23">
        <v>50</v>
      </c>
      <c r="H11" s="23">
        <v>44</v>
      </c>
      <c r="I11" s="23">
        <v>35</v>
      </c>
      <c r="J11" s="23">
        <v>3</v>
      </c>
      <c r="K11" s="24"/>
      <c r="L11" s="23">
        <f t="shared" si="0"/>
        <v>238</v>
      </c>
    </row>
    <row r="12" spans="2:12" ht="15.5" x14ac:dyDescent="0.35">
      <c r="B12" s="12" t="s">
        <v>73</v>
      </c>
      <c r="C12" s="23">
        <v>71</v>
      </c>
      <c r="D12" s="23">
        <v>186</v>
      </c>
      <c r="E12" s="23">
        <v>147</v>
      </c>
      <c r="F12" s="23">
        <v>167</v>
      </c>
      <c r="G12" s="23">
        <v>186</v>
      </c>
      <c r="H12" s="23">
        <v>133</v>
      </c>
      <c r="I12" s="23">
        <v>83</v>
      </c>
      <c r="J12" s="23">
        <v>1</v>
      </c>
      <c r="K12" s="24"/>
      <c r="L12" s="23">
        <f t="shared" si="0"/>
        <v>974</v>
      </c>
    </row>
    <row r="13" spans="2:12" ht="15.5" x14ac:dyDescent="0.35">
      <c r="B13" s="12" t="s">
        <v>74</v>
      </c>
      <c r="C13" s="23">
        <v>215</v>
      </c>
      <c r="D13" s="23">
        <v>324</v>
      </c>
      <c r="E13" s="23">
        <v>247</v>
      </c>
      <c r="F13" s="23">
        <v>158</v>
      </c>
      <c r="G13" s="23">
        <v>63</v>
      </c>
      <c r="H13" s="23">
        <v>31</v>
      </c>
      <c r="I13" s="23">
        <v>8</v>
      </c>
      <c r="J13" s="23">
        <v>1</v>
      </c>
      <c r="K13" s="24"/>
      <c r="L13" s="23">
        <f t="shared" si="0"/>
        <v>1047</v>
      </c>
    </row>
    <row r="14" spans="2:12" ht="15.5" x14ac:dyDescent="0.35">
      <c r="B14" s="12" t="s">
        <v>75</v>
      </c>
      <c r="C14" s="23">
        <v>14</v>
      </c>
      <c r="D14" s="23">
        <v>34</v>
      </c>
      <c r="E14" s="23">
        <v>38</v>
      </c>
      <c r="F14" s="23">
        <v>38</v>
      </c>
      <c r="G14" s="23">
        <v>55</v>
      </c>
      <c r="H14" s="23">
        <v>28</v>
      </c>
      <c r="I14" s="23">
        <v>14</v>
      </c>
      <c r="J14" s="23">
        <v>1</v>
      </c>
      <c r="K14" s="24"/>
      <c r="L14" s="23">
        <f t="shared" si="0"/>
        <v>222</v>
      </c>
    </row>
    <row r="15" spans="2:12" ht="15.5" x14ac:dyDescent="0.35">
      <c r="B15" s="12" t="s">
        <v>76</v>
      </c>
      <c r="C15" s="23">
        <v>22</v>
      </c>
      <c r="D15" s="23">
        <v>52</v>
      </c>
      <c r="E15" s="23">
        <v>36</v>
      </c>
      <c r="F15" s="23">
        <v>56</v>
      </c>
      <c r="G15" s="23">
        <v>72</v>
      </c>
      <c r="H15" s="23">
        <v>34</v>
      </c>
      <c r="I15" s="23">
        <v>19</v>
      </c>
      <c r="J15" s="23">
        <v>0</v>
      </c>
      <c r="K15" s="24"/>
      <c r="L15" s="23">
        <f t="shared" si="0"/>
        <v>291</v>
      </c>
    </row>
    <row r="16" spans="2:12" ht="15.5" x14ac:dyDescent="0.35">
      <c r="B16" s="12" t="s">
        <v>77</v>
      </c>
      <c r="C16" s="23">
        <v>21</v>
      </c>
      <c r="D16" s="23">
        <v>55</v>
      </c>
      <c r="E16" s="23">
        <v>61</v>
      </c>
      <c r="F16" s="23">
        <v>40</v>
      </c>
      <c r="G16" s="23">
        <v>67</v>
      </c>
      <c r="H16" s="23">
        <v>51</v>
      </c>
      <c r="I16" s="23">
        <v>37</v>
      </c>
      <c r="J16" s="23">
        <v>3</v>
      </c>
      <c r="K16" s="24"/>
      <c r="L16" s="23">
        <f t="shared" si="0"/>
        <v>335</v>
      </c>
    </row>
    <row r="17" spans="2:12" ht="15.5" x14ac:dyDescent="0.35">
      <c r="B17" s="12" t="s">
        <v>78</v>
      </c>
      <c r="C17" s="23">
        <v>9</v>
      </c>
      <c r="D17" s="23">
        <v>50</v>
      </c>
      <c r="E17" s="23">
        <v>49</v>
      </c>
      <c r="F17" s="23">
        <v>58</v>
      </c>
      <c r="G17" s="23">
        <v>54</v>
      </c>
      <c r="H17" s="23">
        <v>23</v>
      </c>
      <c r="I17" s="23">
        <v>20</v>
      </c>
      <c r="J17" s="23">
        <v>0</v>
      </c>
      <c r="K17" s="24"/>
      <c r="L17" s="23">
        <f t="shared" si="0"/>
        <v>263</v>
      </c>
    </row>
    <row r="18" spans="2:12" ht="15.5" x14ac:dyDescent="0.35">
      <c r="B18" s="12" t="s">
        <v>79</v>
      </c>
      <c r="C18" s="23">
        <v>1</v>
      </c>
      <c r="D18" s="23">
        <v>9</v>
      </c>
      <c r="E18" s="23">
        <v>12</v>
      </c>
      <c r="F18" s="23">
        <v>8</v>
      </c>
      <c r="G18" s="23">
        <v>4</v>
      </c>
      <c r="H18" s="23">
        <v>6</v>
      </c>
      <c r="I18" s="23">
        <v>5</v>
      </c>
      <c r="J18" s="23">
        <v>0</v>
      </c>
      <c r="K18" s="24"/>
      <c r="L18" s="23">
        <f t="shared" si="0"/>
        <v>45</v>
      </c>
    </row>
    <row r="19" spans="2:12" ht="15.5" x14ac:dyDescent="0.35">
      <c r="B19" s="12" t="s">
        <v>80</v>
      </c>
      <c r="C19" s="23">
        <v>6</v>
      </c>
      <c r="D19" s="23">
        <v>10</v>
      </c>
      <c r="E19" s="23">
        <v>31</v>
      </c>
      <c r="F19" s="23">
        <v>35</v>
      </c>
      <c r="G19" s="23">
        <v>24</v>
      </c>
      <c r="H19" s="23">
        <v>28</v>
      </c>
      <c r="I19" s="23">
        <v>17</v>
      </c>
      <c r="J19" s="23">
        <v>2</v>
      </c>
      <c r="K19" s="24"/>
      <c r="L19" s="23">
        <f t="shared" si="0"/>
        <v>153</v>
      </c>
    </row>
    <row r="20" spans="2:12" ht="15.5" x14ac:dyDescent="0.35">
      <c r="B20" s="12" t="s">
        <v>81</v>
      </c>
      <c r="C20" s="23">
        <v>6</v>
      </c>
      <c r="D20" s="23">
        <v>18</v>
      </c>
      <c r="E20" s="23">
        <v>9</v>
      </c>
      <c r="F20" s="23">
        <v>6</v>
      </c>
      <c r="G20" s="23">
        <v>9</v>
      </c>
      <c r="H20" s="23">
        <v>11</v>
      </c>
      <c r="I20" s="23">
        <v>7</v>
      </c>
      <c r="J20" s="23">
        <v>0</v>
      </c>
      <c r="K20" s="24"/>
      <c r="L20" s="23">
        <f t="shared" si="0"/>
        <v>66</v>
      </c>
    </row>
    <row r="21" spans="2:12" ht="15.5" x14ac:dyDescent="0.35">
      <c r="B21" s="12" t="s">
        <v>82</v>
      </c>
      <c r="C21" s="23">
        <v>177</v>
      </c>
      <c r="D21" s="23">
        <v>314</v>
      </c>
      <c r="E21" s="23">
        <v>237</v>
      </c>
      <c r="F21" s="23">
        <v>220</v>
      </c>
      <c r="G21" s="23">
        <v>121</v>
      </c>
      <c r="H21" s="23">
        <v>92</v>
      </c>
      <c r="I21" s="23">
        <v>39</v>
      </c>
      <c r="J21" s="23">
        <v>1</v>
      </c>
      <c r="K21" s="24"/>
      <c r="L21" s="23">
        <f t="shared" si="0"/>
        <v>1201</v>
      </c>
    </row>
    <row r="22" spans="2:12" ht="15.5" x14ac:dyDescent="0.35">
      <c r="B22" s="12" t="s">
        <v>83</v>
      </c>
      <c r="C22" s="23">
        <v>2430</v>
      </c>
      <c r="D22" s="23">
        <v>4129</v>
      </c>
      <c r="E22" s="23">
        <v>3477</v>
      </c>
      <c r="F22" s="23">
        <v>1746</v>
      </c>
      <c r="G22" s="23">
        <v>1050</v>
      </c>
      <c r="H22" s="23">
        <v>232</v>
      </c>
      <c r="I22" s="23">
        <v>80</v>
      </c>
      <c r="J22" s="23">
        <v>4</v>
      </c>
      <c r="K22" s="24"/>
      <c r="L22" s="23">
        <f t="shared" si="0"/>
        <v>13148</v>
      </c>
    </row>
    <row r="23" spans="2:12" ht="15.5" x14ac:dyDescent="0.35">
      <c r="B23" s="12" t="s">
        <v>84</v>
      </c>
      <c r="C23" s="23">
        <v>880</v>
      </c>
      <c r="D23" s="23">
        <v>1662</v>
      </c>
      <c r="E23" s="23">
        <v>1168</v>
      </c>
      <c r="F23" s="23">
        <v>717</v>
      </c>
      <c r="G23" s="23">
        <v>300</v>
      </c>
      <c r="H23" s="23">
        <v>145</v>
      </c>
      <c r="I23" s="23">
        <v>27</v>
      </c>
      <c r="J23" s="23">
        <v>4</v>
      </c>
      <c r="K23" s="24"/>
      <c r="L23" s="23">
        <f t="shared" si="0"/>
        <v>4903</v>
      </c>
    </row>
    <row r="24" spans="2:12" ht="15.5" x14ac:dyDescent="0.35">
      <c r="B24" s="12" t="s">
        <v>85</v>
      </c>
      <c r="C24" s="23">
        <v>10</v>
      </c>
      <c r="D24" s="23">
        <v>25</v>
      </c>
      <c r="E24" s="23">
        <v>10</v>
      </c>
      <c r="F24" s="23">
        <v>20</v>
      </c>
      <c r="G24" s="23">
        <v>19</v>
      </c>
      <c r="H24" s="23">
        <v>9</v>
      </c>
      <c r="I24" s="23">
        <v>12</v>
      </c>
      <c r="J24" s="23">
        <v>0</v>
      </c>
      <c r="K24" s="24"/>
      <c r="L24" s="23">
        <f t="shared" si="0"/>
        <v>105</v>
      </c>
    </row>
    <row r="25" spans="2:12" ht="15.5" x14ac:dyDescent="0.35">
      <c r="B25" s="12" t="s">
        <v>86</v>
      </c>
      <c r="C25" s="23">
        <v>2</v>
      </c>
      <c r="D25" s="23">
        <v>9</v>
      </c>
      <c r="E25" s="23">
        <v>7</v>
      </c>
      <c r="F25" s="23">
        <v>7</v>
      </c>
      <c r="G25" s="23">
        <v>17</v>
      </c>
      <c r="H25" s="23">
        <v>14</v>
      </c>
      <c r="I25" s="23">
        <v>17</v>
      </c>
      <c r="J25" s="23">
        <v>0</v>
      </c>
      <c r="K25" s="24"/>
      <c r="L25" s="23">
        <f t="shared" si="0"/>
        <v>73</v>
      </c>
    </row>
    <row r="26" spans="2:12" ht="15.5" x14ac:dyDescent="0.35">
      <c r="B26" s="12" t="s">
        <v>87</v>
      </c>
      <c r="C26" s="23">
        <v>28</v>
      </c>
      <c r="D26" s="23">
        <v>61</v>
      </c>
      <c r="E26" s="23">
        <v>53</v>
      </c>
      <c r="F26" s="23">
        <v>45</v>
      </c>
      <c r="G26" s="23">
        <v>37</v>
      </c>
      <c r="H26" s="23">
        <v>31</v>
      </c>
      <c r="I26" s="23">
        <v>50</v>
      </c>
      <c r="J26" s="23">
        <v>2</v>
      </c>
      <c r="K26" s="24"/>
      <c r="L26" s="23">
        <f t="shared" si="0"/>
        <v>307</v>
      </c>
    </row>
    <row r="27" spans="2:12" ht="15.5" x14ac:dyDescent="0.35">
      <c r="B27" s="12" t="s">
        <v>88</v>
      </c>
      <c r="C27" s="23">
        <v>33</v>
      </c>
      <c r="D27" s="23">
        <v>55</v>
      </c>
      <c r="E27" s="23">
        <v>67</v>
      </c>
      <c r="F27" s="23">
        <v>73</v>
      </c>
      <c r="G27" s="23">
        <v>107</v>
      </c>
      <c r="H27" s="23">
        <v>74</v>
      </c>
      <c r="I27" s="23">
        <v>31</v>
      </c>
      <c r="J27" s="23">
        <v>3</v>
      </c>
      <c r="K27" s="24"/>
      <c r="L27" s="23">
        <f t="shared" si="0"/>
        <v>443</v>
      </c>
    </row>
    <row r="28" spans="2:12" ht="15.5" x14ac:dyDescent="0.35">
      <c r="B28" s="12" t="s">
        <v>89</v>
      </c>
      <c r="C28" s="23">
        <v>21</v>
      </c>
      <c r="D28" s="23">
        <v>18</v>
      </c>
      <c r="E28" s="23">
        <v>67</v>
      </c>
      <c r="F28" s="23">
        <v>58</v>
      </c>
      <c r="G28" s="23">
        <v>32</v>
      </c>
      <c r="H28" s="23">
        <v>36</v>
      </c>
      <c r="I28" s="23">
        <v>25</v>
      </c>
      <c r="J28" s="23">
        <v>4</v>
      </c>
      <c r="K28" s="24"/>
      <c r="L28" s="23">
        <f t="shared" si="0"/>
        <v>261</v>
      </c>
    </row>
    <row r="29" spans="2:12" ht="15.5" x14ac:dyDescent="0.35">
      <c r="B29" s="12" t="s">
        <v>90</v>
      </c>
      <c r="C29" s="23">
        <v>3</v>
      </c>
      <c r="D29" s="23">
        <v>2</v>
      </c>
      <c r="E29" s="23">
        <v>20</v>
      </c>
      <c r="F29" s="23">
        <v>13</v>
      </c>
      <c r="G29" s="23">
        <v>14</v>
      </c>
      <c r="H29" s="23">
        <v>20</v>
      </c>
      <c r="I29" s="23">
        <v>9</v>
      </c>
      <c r="J29" s="23">
        <v>3</v>
      </c>
      <c r="K29" s="24"/>
      <c r="L29" s="23">
        <f t="shared" si="0"/>
        <v>84</v>
      </c>
    </row>
    <row r="30" spans="2:12" ht="15.5" x14ac:dyDescent="0.35">
      <c r="B30" s="12" t="s">
        <v>91</v>
      </c>
      <c r="C30" s="23">
        <v>20</v>
      </c>
      <c r="D30" s="23">
        <v>55</v>
      </c>
      <c r="E30" s="23">
        <v>60</v>
      </c>
      <c r="F30" s="23">
        <v>44</v>
      </c>
      <c r="G30" s="23">
        <v>44</v>
      </c>
      <c r="H30" s="23">
        <v>24</v>
      </c>
      <c r="I30" s="23">
        <v>11</v>
      </c>
      <c r="J30" s="23">
        <v>0</v>
      </c>
      <c r="K30" s="24"/>
      <c r="L30" s="23">
        <f t="shared" si="0"/>
        <v>258</v>
      </c>
    </row>
    <row r="31" spans="2:12" ht="15.5" x14ac:dyDescent="0.35">
      <c r="B31" s="12" t="s">
        <v>92</v>
      </c>
      <c r="C31" s="23">
        <v>3</v>
      </c>
      <c r="D31" s="23">
        <v>6</v>
      </c>
      <c r="E31" s="23">
        <v>12</v>
      </c>
      <c r="F31" s="23">
        <v>7</v>
      </c>
      <c r="G31" s="23">
        <v>17</v>
      </c>
      <c r="H31" s="23">
        <v>20</v>
      </c>
      <c r="I31" s="23">
        <v>27</v>
      </c>
      <c r="J31" s="23">
        <v>4</v>
      </c>
      <c r="K31" s="24"/>
      <c r="L31" s="23">
        <f t="shared" si="0"/>
        <v>96</v>
      </c>
    </row>
    <row r="32" spans="2:12" ht="15.5" x14ac:dyDescent="0.35">
      <c r="B32" s="12" t="s">
        <v>93</v>
      </c>
      <c r="C32" s="23">
        <v>3</v>
      </c>
      <c r="D32" s="23">
        <v>6</v>
      </c>
      <c r="E32" s="23">
        <v>11</v>
      </c>
      <c r="F32" s="23">
        <v>10</v>
      </c>
      <c r="G32" s="23">
        <v>8</v>
      </c>
      <c r="H32" s="23">
        <v>12</v>
      </c>
      <c r="I32" s="23">
        <v>18</v>
      </c>
      <c r="J32" s="23">
        <v>3</v>
      </c>
      <c r="K32" s="24"/>
      <c r="L32" s="23">
        <f t="shared" si="0"/>
        <v>71</v>
      </c>
    </row>
    <row r="33" spans="2:12" ht="15.5" x14ac:dyDescent="0.35">
      <c r="B33" s="12" t="s">
        <v>94</v>
      </c>
      <c r="C33" s="23">
        <v>18</v>
      </c>
      <c r="D33" s="23">
        <v>18</v>
      </c>
      <c r="E33" s="23">
        <v>19</v>
      </c>
      <c r="F33" s="23">
        <v>40</v>
      </c>
      <c r="G33" s="23">
        <v>61</v>
      </c>
      <c r="H33" s="23">
        <v>30</v>
      </c>
      <c r="I33" s="23">
        <v>39</v>
      </c>
      <c r="J33" s="23">
        <v>0</v>
      </c>
      <c r="K33" s="24"/>
      <c r="L33" s="23">
        <f t="shared" si="0"/>
        <v>225</v>
      </c>
    </row>
    <row r="34" spans="2:12" ht="15.5" x14ac:dyDescent="0.35">
      <c r="B34" s="12" t="s">
        <v>95</v>
      </c>
      <c r="C34" s="23">
        <v>50</v>
      </c>
      <c r="D34" s="23">
        <v>121</v>
      </c>
      <c r="E34" s="23">
        <v>118</v>
      </c>
      <c r="F34" s="23">
        <v>122</v>
      </c>
      <c r="G34" s="23">
        <v>141</v>
      </c>
      <c r="H34" s="23">
        <v>53</v>
      </c>
      <c r="I34" s="23">
        <v>20</v>
      </c>
      <c r="J34" s="23">
        <v>0</v>
      </c>
      <c r="K34" s="24"/>
      <c r="L34" s="23">
        <f t="shared" si="0"/>
        <v>625</v>
      </c>
    </row>
    <row r="35" spans="2:12" ht="15.5" x14ac:dyDescent="0.35">
      <c r="B35" s="12" t="s">
        <v>96</v>
      </c>
      <c r="C35" s="23">
        <v>36</v>
      </c>
      <c r="D35" s="23">
        <v>84</v>
      </c>
      <c r="E35" s="23">
        <v>30</v>
      </c>
      <c r="F35" s="23">
        <v>41</v>
      </c>
      <c r="G35" s="23">
        <v>37</v>
      </c>
      <c r="H35" s="23">
        <v>33</v>
      </c>
      <c r="I35" s="23">
        <v>43</v>
      </c>
      <c r="J35" s="23">
        <v>3</v>
      </c>
      <c r="K35" s="24"/>
      <c r="L35" s="23">
        <f t="shared" si="0"/>
        <v>307</v>
      </c>
    </row>
    <row r="36" spans="2:12" ht="15.5" x14ac:dyDescent="0.35">
      <c r="B36" s="12" t="s">
        <v>97</v>
      </c>
      <c r="C36" s="23">
        <v>0</v>
      </c>
      <c r="D36" s="23">
        <v>7</v>
      </c>
      <c r="E36" s="23">
        <v>6</v>
      </c>
      <c r="F36" s="23">
        <v>5</v>
      </c>
      <c r="G36" s="23">
        <v>3</v>
      </c>
      <c r="H36" s="23">
        <v>6</v>
      </c>
      <c r="I36" s="23">
        <v>8</v>
      </c>
      <c r="J36" s="23">
        <v>0</v>
      </c>
      <c r="K36" s="24"/>
      <c r="L36" s="23">
        <f t="shared" si="0"/>
        <v>35</v>
      </c>
    </row>
    <row r="37" spans="2:12" ht="15.5" x14ac:dyDescent="0.35">
      <c r="B37" s="12" t="s">
        <v>98</v>
      </c>
      <c r="C37" s="23">
        <v>4</v>
      </c>
      <c r="D37" s="23">
        <v>12</v>
      </c>
      <c r="E37" s="23">
        <v>14</v>
      </c>
      <c r="F37" s="23">
        <v>15</v>
      </c>
      <c r="G37" s="23">
        <v>31</v>
      </c>
      <c r="H37" s="23">
        <v>34</v>
      </c>
      <c r="I37" s="23">
        <v>26</v>
      </c>
      <c r="J37" s="23">
        <v>0</v>
      </c>
      <c r="K37" s="24"/>
      <c r="L37" s="23">
        <f t="shared" si="0"/>
        <v>136</v>
      </c>
    </row>
    <row r="38" spans="2:12" ht="15.5" x14ac:dyDescent="0.35">
      <c r="B38" s="12" t="s">
        <v>99</v>
      </c>
      <c r="C38" s="23">
        <v>15</v>
      </c>
      <c r="D38" s="23">
        <v>24</v>
      </c>
      <c r="E38" s="23">
        <v>86</v>
      </c>
      <c r="F38" s="23">
        <v>105</v>
      </c>
      <c r="G38" s="23">
        <v>93</v>
      </c>
      <c r="H38" s="23">
        <v>74</v>
      </c>
      <c r="I38" s="23">
        <v>80</v>
      </c>
      <c r="J38" s="23">
        <v>8</v>
      </c>
      <c r="K38" s="24"/>
      <c r="L38" s="23">
        <f t="shared" si="0"/>
        <v>485</v>
      </c>
    </row>
    <row r="39" spans="2:12" ht="15.5" x14ac:dyDescent="0.35">
      <c r="B39" s="12" t="s">
        <v>100</v>
      </c>
      <c r="C39" s="23">
        <v>50</v>
      </c>
      <c r="D39" s="23">
        <v>169</v>
      </c>
      <c r="E39" s="23">
        <v>93</v>
      </c>
      <c r="F39" s="23">
        <v>48</v>
      </c>
      <c r="G39" s="23">
        <v>51</v>
      </c>
      <c r="H39" s="23">
        <v>38</v>
      </c>
      <c r="I39" s="23">
        <v>26</v>
      </c>
      <c r="J39" s="23">
        <v>0</v>
      </c>
      <c r="K39" s="24"/>
      <c r="L39" s="23">
        <f t="shared" si="0"/>
        <v>475</v>
      </c>
    </row>
    <row r="40" spans="2:12" ht="15.5" x14ac:dyDescent="0.35">
      <c r="B40" s="12" t="s">
        <v>101</v>
      </c>
      <c r="C40" s="23">
        <v>46</v>
      </c>
      <c r="D40" s="23">
        <v>65</v>
      </c>
      <c r="E40" s="23">
        <v>92</v>
      </c>
      <c r="F40" s="23">
        <v>65</v>
      </c>
      <c r="G40" s="23">
        <v>87</v>
      </c>
      <c r="H40" s="23">
        <v>89</v>
      </c>
      <c r="I40" s="23">
        <v>61</v>
      </c>
      <c r="J40" s="23">
        <v>7</v>
      </c>
      <c r="K40" s="24"/>
      <c r="L40" s="23">
        <f t="shared" si="0"/>
        <v>512</v>
      </c>
    </row>
    <row r="41" spans="2:12" ht="15.5" x14ac:dyDescent="0.35">
      <c r="B41" s="12" t="s">
        <v>102</v>
      </c>
      <c r="C41" s="23">
        <v>31</v>
      </c>
      <c r="D41" s="23">
        <v>14</v>
      </c>
      <c r="E41" s="23">
        <v>32</v>
      </c>
      <c r="F41" s="23">
        <v>63</v>
      </c>
      <c r="G41" s="23">
        <v>67</v>
      </c>
      <c r="H41" s="23">
        <v>52</v>
      </c>
      <c r="I41" s="23">
        <v>27</v>
      </c>
      <c r="J41" s="23">
        <v>0</v>
      </c>
      <c r="K41" s="24"/>
      <c r="L41" s="23">
        <f t="shared" si="0"/>
        <v>286</v>
      </c>
    </row>
    <row r="42" spans="2:12" ht="15.5" x14ac:dyDescent="0.35">
      <c r="B42" s="12" t="s">
        <v>103</v>
      </c>
      <c r="C42" s="23">
        <v>7</v>
      </c>
      <c r="D42" s="23">
        <v>6</v>
      </c>
      <c r="E42" s="23">
        <v>23</v>
      </c>
      <c r="F42" s="23">
        <v>10</v>
      </c>
      <c r="G42" s="23">
        <v>17</v>
      </c>
      <c r="H42" s="23">
        <v>9</v>
      </c>
      <c r="I42" s="23">
        <v>5</v>
      </c>
      <c r="J42" s="23">
        <v>1</v>
      </c>
      <c r="K42" s="24"/>
      <c r="L42" s="23">
        <f t="shared" si="0"/>
        <v>78</v>
      </c>
    </row>
    <row r="43" spans="2:12" ht="15.5" x14ac:dyDescent="0.35">
      <c r="B43" s="12" t="s">
        <v>104</v>
      </c>
      <c r="C43" s="23">
        <v>28</v>
      </c>
      <c r="D43" s="23">
        <v>88</v>
      </c>
      <c r="E43" s="23">
        <v>120</v>
      </c>
      <c r="F43" s="23">
        <v>73</v>
      </c>
      <c r="G43" s="23">
        <v>114</v>
      </c>
      <c r="H43" s="23">
        <v>74</v>
      </c>
      <c r="I43" s="23">
        <v>42</v>
      </c>
      <c r="J43" s="23">
        <v>5</v>
      </c>
      <c r="K43" s="24"/>
      <c r="L43" s="23">
        <f t="shared" si="0"/>
        <v>544</v>
      </c>
    </row>
    <row r="44" spans="2:12" ht="15.5" x14ac:dyDescent="0.35">
      <c r="B44" s="12" t="s">
        <v>105</v>
      </c>
      <c r="C44" s="23">
        <v>25</v>
      </c>
      <c r="D44" s="23">
        <v>77</v>
      </c>
      <c r="E44" s="23">
        <v>57</v>
      </c>
      <c r="F44" s="23">
        <v>125</v>
      </c>
      <c r="G44" s="23">
        <v>168</v>
      </c>
      <c r="H44" s="23">
        <v>107</v>
      </c>
      <c r="I44" s="23">
        <v>21</v>
      </c>
      <c r="J44" s="23">
        <v>0</v>
      </c>
      <c r="K44" s="24"/>
      <c r="L44" s="23">
        <f t="shared" si="0"/>
        <v>580</v>
      </c>
    </row>
    <row r="45" spans="2:12" ht="15.5" x14ac:dyDescent="0.35">
      <c r="B45" s="12" t="s">
        <v>106</v>
      </c>
      <c r="C45" s="23">
        <v>50</v>
      </c>
      <c r="D45" s="23">
        <v>21</v>
      </c>
      <c r="E45" s="23">
        <v>66</v>
      </c>
      <c r="F45" s="23">
        <v>66</v>
      </c>
      <c r="G45" s="23">
        <v>71</v>
      </c>
      <c r="H45" s="23">
        <v>61</v>
      </c>
      <c r="I45" s="23">
        <v>66</v>
      </c>
      <c r="J45" s="23">
        <v>5</v>
      </c>
      <c r="K45" s="24"/>
      <c r="L45" s="23">
        <f t="shared" si="0"/>
        <v>406</v>
      </c>
    </row>
    <row r="46" spans="2:12" ht="15.5" x14ac:dyDescent="0.35">
      <c r="B46" s="12" t="s">
        <v>107</v>
      </c>
      <c r="C46" s="23">
        <v>1</v>
      </c>
      <c r="D46" s="23">
        <v>5</v>
      </c>
      <c r="E46" s="23">
        <v>13</v>
      </c>
      <c r="F46" s="23">
        <v>2</v>
      </c>
      <c r="G46" s="23">
        <v>0</v>
      </c>
      <c r="H46" s="23">
        <v>2</v>
      </c>
      <c r="I46" s="23">
        <v>3</v>
      </c>
      <c r="J46" s="23">
        <v>1</v>
      </c>
      <c r="K46" s="24"/>
      <c r="L46" s="23">
        <f t="shared" si="0"/>
        <v>27</v>
      </c>
    </row>
    <row r="47" spans="2:12" ht="15.5" x14ac:dyDescent="0.35">
      <c r="B47" s="12" t="s">
        <v>108</v>
      </c>
      <c r="C47" s="23">
        <v>1051</v>
      </c>
      <c r="D47" s="23">
        <v>1536</v>
      </c>
      <c r="E47" s="23">
        <v>1292</v>
      </c>
      <c r="F47" s="23">
        <v>606</v>
      </c>
      <c r="G47" s="23">
        <v>322</v>
      </c>
      <c r="H47" s="23">
        <v>107</v>
      </c>
      <c r="I47" s="23">
        <v>35</v>
      </c>
      <c r="J47" s="23">
        <v>1</v>
      </c>
      <c r="K47" s="24"/>
      <c r="L47" s="23">
        <f t="shared" si="0"/>
        <v>4950</v>
      </c>
    </row>
    <row r="48" spans="2:12" ht="15.5" x14ac:dyDescent="0.35">
      <c r="B48" s="12" t="s">
        <v>109</v>
      </c>
      <c r="C48" s="23">
        <v>133</v>
      </c>
      <c r="D48" s="23">
        <v>350</v>
      </c>
      <c r="E48" s="23">
        <v>616</v>
      </c>
      <c r="F48" s="23">
        <v>436</v>
      </c>
      <c r="G48" s="23">
        <v>465</v>
      </c>
      <c r="H48" s="23">
        <v>291</v>
      </c>
      <c r="I48" s="23">
        <v>124</v>
      </c>
      <c r="J48" s="23">
        <v>7</v>
      </c>
      <c r="K48" s="24"/>
      <c r="L48" s="23">
        <f t="shared" si="0"/>
        <v>2422</v>
      </c>
    </row>
    <row r="49" spans="2:12" ht="15.5" x14ac:dyDescent="0.35">
      <c r="B49" s="12" t="s">
        <v>110</v>
      </c>
      <c r="C49" s="23">
        <v>33</v>
      </c>
      <c r="D49" s="23">
        <v>87</v>
      </c>
      <c r="E49" s="23">
        <v>95</v>
      </c>
      <c r="F49" s="23">
        <v>79</v>
      </c>
      <c r="G49" s="23">
        <v>66</v>
      </c>
      <c r="H49" s="23">
        <v>46</v>
      </c>
      <c r="I49" s="23">
        <v>23</v>
      </c>
      <c r="J49" s="23">
        <v>0</v>
      </c>
      <c r="K49" s="24"/>
      <c r="L49" s="23">
        <f t="shared" si="0"/>
        <v>429</v>
      </c>
    </row>
    <row r="50" spans="2:12" ht="15.5" x14ac:dyDescent="0.35">
      <c r="B50" s="12" t="s">
        <v>111</v>
      </c>
      <c r="C50" s="23">
        <v>4</v>
      </c>
      <c r="D50" s="23">
        <v>29</v>
      </c>
      <c r="E50" s="23">
        <v>46</v>
      </c>
      <c r="F50" s="23">
        <v>40</v>
      </c>
      <c r="G50" s="23">
        <v>51</v>
      </c>
      <c r="H50" s="23">
        <v>32</v>
      </c>
      <c r="I50" s="23">
        <v>25</v>
      </c>
      <c r="J50" s="23">
        <v>1</v>
      </c>
      <c r="K50" s="24"/>
      <c r="L50" s="23">
        <f t="shared" si="0"/>
        <v>228</v>
      </c>
    </row>
    <row r="51" spans="2:12" ht="15.5" x14ac:dyDescent="0.35">
      <c r="B51" s="12" t="s">
        <v>112</v>
      </c>
      <c r="C51" s="23">
        <v>64</v>
      </c>
      <c r="D51" s="23">
        <v>89</v>
      </c>
      <c r="E51" s="23">
        <v>95</v>
      </c>
      <c r="F51" s="23">
        <v>42</v>
      </c>
      <c r="G51" s="23">
        <v>27</v>
      </c>
      <c r="H51" s="23">
        <v>20</v>
      </c>
      <c r="I51" s="23">
        <v>22</v>
      </c>
      <c r="J51" s="23">
        <v>3</v>
      </c>
      <c r="K51" s="24"/>
      <c r="L51" s="23">
        <f t="shared" si="0"/>
        <v>362</v>
      </c>
    </row>
    <row r="52" spans="2:12" ht="15.5" x14ac:dyDescent="0.35">
      <c r="B52" s="12" t="s">
        <v>113</v>
      </c>
      <c r="C52" s="23">
        <v>920</v>
      </c>
      <c r="D52" s="23">
        <v>1780</v>
      </c>
      <c r="E52" s="23">
        <v>1606</v>
      </c>
      <c r="F52" s="23">
        <v>769</v>
      </c>
      <c r="G52" s="23">
        <v>311</v>
      </c>
      <c r="H52" s="23">
        <v>117</v>
      </c>
      <c r="I52" s="23">
        <v>41</v>
      </c>
      <c r="J52" s="23">
        <v>11</v>
      </c>
      <c r="K52" s="24"/>
      <c r="L52" s="23">
        <f t="shared" si="0"/>
        <v>5555</v>
      </c>
    </row>
    <row r="53" spans="2:12" ht="15.5" x14ac:dyDescent="0.35">
      <c r="B53" s="12" t="s">
        <v>114</v>
      </c>
      <c r="C53" s="23">
        <v>8</v>
      </c>
      <c r="D53" s="23">
        <v>8</v>
      </c>
      <c r="E53" s="23">
        <v>9</v>
      </c>
      <c r="F53" s="23">
        <v>6</v>
      </c>
      <c r="G53" s="23">
        <v>11</v>
      </c>
      <c r="H53" s="23">
        <v>17</v>
      </c>
      <c r="I53" s="23">
        <v>21</v>
      </c>
      <c r="J53" s="23">
        <v>3</v>
      </c>
      <c r="K53" s="24"/>
      <c r="L53" s="23">
        <f t="shared" si="0"/>
        <v>83</v>
      </c>
    </row>
    <row r="54" spans="2:12" ht="15.5" x14ac:dyDescent="0.35">
      <c r="B54" s="12" t="s">
        <v>115</v>
      </c>
      <c r="C54" s="23">
        <v>16</v>
      </c>
      <c r="D54" s="23">
        <v>20</v>
      </c>
      <c r="E54" s="23">
        <v>24</v>
      </c>
      <c r="F54" s="23">
        <v>29</v>
      </c>
      <c r="G54" s="23">
        <v>43</v>
      </c>
      <c r="H54" s="23">
        <v>18</v>
      </c>
      <c r="I54" s="23">
        <v>28</v>
      </c>
      <c r="J54" s="23">
        <v>3</v>
      </c>
      <c r="K54" s="24"/>
      <c r="L54" s="23">
        <f t="shared" si="0"/>
        <v>181</v>
      </c>
    </row>
    <row r="55" spans="2:12" ht="15.5" x14ac:dyDescent="0.35">
      <c r="B55" s="12" t="s">
        <v>116</v>
      </c>
      <c r="C55" s="23">
        <v>3</v>
      </c>
      <c r="D55" s="23">
        <v>4</v>
      </c>
      <c r="E55" s="23">
        <v>3</v>
      </c>
      <c r="F55" s="23">
        <v>11</v>
      </c>
      <c r="G55" s="23">
        <v>22</v>
      </c>
      <c r="H55" s="23">
        <v>17</v>
      </c>
      <c r="I55" s="23">
        <v>4</v>
      </c>
      <c r="J55" s="23">
        <v>0</v>
      </c>
      <c r="K55" s="24"/>
      <c r="L55" s="23">
        <f t="shared" si="0"/>
        <v>64</v>
      </c>
    </row>
    <row r="56" spans="2:12" ht="15.5" x14ac:dyDescent="0.35">
      <c r="B56" s="12" t="s">
        <v>117</v>
      </c>
      <c r="C56" s="23">
        <v>27</v>
      </c>
      <c r="D56" s="23">
        <v>81</v>
      </c>
      <c r="E56" s="23">
        <v>155</v>
      </c>
      <c r="F56" s="23">
        <v>106</v>
      </c>
      <c r="G56" s="23">
        <v>125</v>
      </c>
      <c r="H56" s="23">
        <v>21</v>
      </c>
      <c r="I56" s="23">
        <v>11</v>
      </c>
      <c r="J56" s="23">
        <v>1</v>
      </c>
      <c r="K56" s="24"/>
      <c r="L56" s="23">
        <f t="shared" si="0"/>
        <v>527</v>
      </c>
    </row>
    <row r="57" spans="2:12" ht="15.5" x14ac:dyDescent="0.35">
      <c r="B57" s="12" t="s">
        <v>118</v>
      </c>
      <c r="C57" s="23">
        <v>19</v>
      </c>
      <c r="D57" s="23">
        <v>32</v>
      </c>
      <c r="E57" s="23">
        <v>36</v>
      </c>
      <c r="F57" s="23">
        <v>39</v>
      </c>
      <c r="G57" s="23">
        <v>38</v>
      </c>
      <c r="H57" s="23">
        <v>28</v>
      </c>
      <c r="I57" s="23">
        <v>13</v>
      </c>
      <c r="J57" s="23">
        <v>3</v>
      </c>
      <c r="K57" s="24"/>
      <c r="L57" s="23">
        <f t="shared" si="0"/>
        <v>208</v>
      </c>
    </row>
    <row r="58" spans="2:12" ht="15.5" x14ac:dyDescent="0.35">
      <c r="B58" s="12" t="s">
        <v>119</v>
      </c>
      <c r="C58" s="23">
        <v>415</v>
      </c>
      <c r="D58" s="23">
        <v>1362</v>
      </c>
      <c r="E58" s="23">
        <v>1929</v>
      </c>
      <c r="F58" s="23">
        <v>965</v>
      </c>
      <c r="G58" s="23">
        <v>620</v>
      </c>
      <c r="H58" s="23">
        <v>337</v>
      </c>
      <c r="I58" s="23">
        <v>127</v>
      </c>
      <c r="J58" s="23">
        <v>10</v>
      </c>
      <c r="K58" s="24"/>
      <c r="L58" s="23">
        <f t="shared" si="0"/>
        <v>5765</v>
      </c>
    </row>
    <row r="59" spans="2:12" ht="15.5" x14ac:dyDescent="0.35">
      <c r="B59" s="12" t="s">
        <v>120</v>
      </c>
      <c r="C59" s="23">
        <v>11</v>
      </c>
      <c r="D59" s="23">
        <v>10</v>
      </c>
      <c r="E59" s="23">
        <v>19</v>
      </c>
      <c r="F59" s="23">
        <v>13</v>
      </c>
      <c r="G59" s="23">
        <v>24</v>
      </c>
      <c r="H59" s="23">
        <v>25</v>
      </c>
      <c r="I59" s="23">
        <v>21</v>
      </c>
      <c r="J59" s="23">
        <v>1</v>
      </c>
      <c r="K59" s="24"/>
      <c r="L59" s="23">
        <f t="shared" si="0"/>
        <v>124</v>
      </c>
    </row>
    <row r="60" spans="2:12" ht="15.5" x14ac:dyDescent="0.35">
      <c r="B60" s="12" t="s">
        <v>121</v>
      </c>
      <c r="C60" s="23">
        <v>23</v>
      </c>
      <c r="D60" s="23">
        <v>56</v>
      </c>
      <c r="E60" s="23">
        <v>15</v>
      </c>
      <c r="F60" s="23">
        <v>40</v>
      </c>
      <c r="G60" s="23">
        <v>86</v>
      </c>
      <c r="H60" s="23">
        <v>124</v>
      </c>
      <c r="I60" s="23">
        <v>22</v>
      </c>
      <c r="J60" s="23">
        <v>0</v>
      </c>
      <c r="K60" s="24"/>
      <c r="L60" s="23">
        <f t="shared" si="0"/>
        <v>366</v>
      </c>
    </row>
    <row r="61" spans="2:12" ht="15.5" x14ac:dyDescent="0.35">
      <c r="B61" s="12" t="s">
        <v>122</v>
      </c>
      <c r="C61" s="23">
        <v>18</v>
      </c>
      <c r="D61" s="23">
        <v>26</v>
      </c>
      <c r="E61" s="23">
        <v>34</v>
      </c>
      <c r="F61" s="23">
        <v>37</v>
      </c>
      <c r="G61" s="23">
        <v>45</v>
      </c>
      <c r="H61" s="23">
        <v>84</v>
      </c>
      <c r="I61" s="23">
        <v>47</v>
      </c>
      <c r="J61" s="23">
        <v>1</v>
      </c>
      <c r="K61" s="24"/>
      <c r="L61" s="23">
        <f t="shared" si="0"/>
        <v>292</v>
      </c>
    </row>
    <row r="62" spans="2:12" ht="15.5" x14ac:dyDescent="0.35">
      <c r="B62" s="12" t="s">
        <v>123</v>
      </c>
      <c r="C62" s="23">
        <v>14</v>
      </c>
      <c r="D62" s="23">
        <v>9</v>
      </c>
      <c r="E62" s="23">
        <v>11</v>
      </c>
      <c r="F62" s="23">
        <v>12</v>
      </c>
      <c r="G62" s="23">
        <v>34</v>
      </c>
      <c r="H62" s="23">
        <v>21</v>
      </c>
      <c r="I62" s="23">
        <v>21</v>
      </c>
      <c r="J62" s="23">
        <v>2</v>
      </c>
      <c r="K62" s="24"/>
      <c r="L62" s="23">
        <f t="shared" si="0"/>
        <v>124</v>
      </c>
    </row>
    <row r="63" spans="2:12" ht="15.5" x14ac:dyDescent="0.35">
      <c r="B63" s="12" t="s">
        <v>124</v>
      </c>
      <c r="C63" s="23">
        <v>13</v>
      </c>
      <c r="D63" s="23">
        <v>27</v>
      </c>
      <c r="E63" s="23">
        <v>33</v>
      </c>
      <c r="F63" s="23">
        <v>29</v>
      </c>
      <c r="G63" s="23">
        <v>24</v>
      </c>
      <c r="H63" s="23">
        <v>22</v>
      </c>
      <c r="I63" s="23">
        <v>19</v>
      </c>
      <c r="J63" s="23">
        <v>0</v>
      </c>
      <c r="K63" s="24"/>
      <c r="L63" s="23">
        <f t="shared" si="0"/>
        <v>167</v>
      </c>
    </row>
    <row r="64" spans="2:12" ht="15.5" x14ac:dyDescent="0.35">
      <c r="B64" s="12" t="s">
        <v>125</v>
      </c>
      <c r="C64" s="23">
        <v>83</v>
      </c>
      <c r="D64" s="23">
        <v>126</v>
      </c>
      <c r="E64" s="23">
        <v>63</v>
      </c>
      <c r="F64" s="23">
        <v>61</v>
      </c>
      <c r="G64" s="23">
        <v>109</v>
      </c>
      <c r="H64" s="23">
        <v>91</v>
      </c>
      <c r="I64" s="23">
        <v>32</v>
      </c>
      <c r="J64" s="23">
        <v>2</v>
      </c>
      <c r="K64" s="24"/>
      <c r="L64" s="23">
        <f t="shared" si="0"/>
        <v>567</v>
      </c>
    </row>
    <row r="65" spans="2:12" ht="15.5" x14ac:dyDescent="0.35">
      <c r="B65" s="12" t="s">
        <v>126</v>
      </c>
      <c r="C65" s="23">
        <v>62</v>
      </c>
      <c r="D65" s="23">
        <v>55</v>
      </c>
      <c r="E65" s="23">
        <v>145</v>
      </c>
      <c r="F65" s="23">
        <v>127</v>
      </c>
      <c r="G65" s="23">
        <v>98</v>
      </c>
      <c r="H65" s="23">
        <v>47</v>
      </c>
      <c r="I65" s="23">
        <v>23</v>
      </c>
      <c r="J65" s="23">
        <v>1</v>
      </c>
      <c r="K65" s="24"/>
      <c r="L65" s="23">
        <f t="shared" si="0"/>
        <v>558</v>
      </c>
    </row>
    <row r="66" spans="2:12" ht="15.5" x14ac:dyDescent="0.35">
      <c r="B66" s="12" t="s">
        <v>127</v>
      </c>
      <c r="C66" s="23">
        <v>128</v>
      </c>
      <c r="D66" s="23">
        <v>236</v>
      </c>
      <c r="E66" s="23">
        <v>202</v>
      </c>
      <c r="F66" s="23">
        <v>212</v>
      </c>
      <c r="G66" s="23">
        <v>106</v>
      </c>
      <c r="H66" s="23">
        <v>45</v>
      </c>
      <c r="I66" s="23">
        <v>11</v>
      </c>
      <c r="J66" s="23">
        <v>3</v>
      </c>
      <c r="K66" s="24"/>
      <c r="L66" s="23">
        <f t="shared" si="0"/>
        <v>943</v>
      </c>
    </row>
    <row r="67" spans="2:12" ht="15.5" x14ac:dyDescent="0.35">
      <c r="B67" s="12" t="s">
        <v>128</v>
      </c>
      <c r="C67" s="23">
        <v>19</v>
      </c>
      <c r="D67" s="23">
        <v>26</v>
      </c>
      <c r="E67" s="23">
        <v>24</v>
      </c>
      <c r="F67" s="23">
        <v>43</v>
      </c>
      <c r="G67" s="23">
        <v>39</v>
      </c>
      <c r="H67" s="23">
        <v>41</v>
      </c>
      <c r="I67" s="23">
        <v>38</v>
      </c>
      <c r="J67" s="23">
        <v>0</v>
      </c>
      <c r="K67" s="24"/>
      <c r="L67" s="23">
        <f t="shared" si="0"/>
        <v>230</v>
      </c>
    </row>
    <row r="68" spans="2:12" ht="15.5" x14ac:dyDescent="0.35">
      <c r="B68" s="12" t="s">
        <v>129</v>
      </c>
      <c r="C68" s="23">
        <v>62</v>
      </c>
      <c r="D68" s="23">
        <v>15</v>
      </c>
      <c r="E68" s="23">
        <v>57</v>
      </c>
      <c r="F68" s="23">
        <v>58</v>
      </c>
      <c r="G68" s="23">
        <v>49</v>
      </c>
      <c r="H68" s="23">
        <v>37</v>
      </c>
      <c r="I68" s="23">
        <v>5</v>
      </c>
      <c r="J68" s="23">
        <v>1</v>
      </c>
      <c r="K68" s="24"/>
      <c r="L68" s="23">
        <f t="shared" ref="L68:L131" si="1">SUM(C68:J68)</f>
        <v>284</v>
      </c>
    </row>
    <row r="69" spans="2:12" ht="15.5" x14ac:dyDescent="0.35">
      <c r="B69" s="12" t="s">
        <v>130</v>
      </c>
      <c r="C69" s="23">
        <v>134</v>
      </c>
      <c r="D69" s="23">
        <v>77</v>
      </c>
      <c r="E69" s="23">
        <v>243</v>
      </c>
      <c r="F69" s="23">
        <v>177</v>
      </c>
      <c r="G69" s="23">
        <v>77</v>
      </c>
      <c r="H69" s="23">
        <v>63</v>
      </c>
      <c r="I69" s="23">
        <v>20</v>
      </c>
      <c r="J69" s="23">
        <v>0</v>
      </c>
      <c r="K69" s="24"/>
      <c r="L69" s="23">
        <f t="shared" si="1"/>
        <v>791</v>
      </c>
    </row>
    <row r="70" spans="2:12" ht="15.5" x14ac:dyDescent="0.35">
      <c r="B70" s="12" t="s">
        <v>131</v>
      </c>
      <c r="C70" s="23">
        <v>199</v>
      </c>
      <c r="D70" s="23">
        <v>27</v>
      </c>
      <c r="E70" s="23">
        <v>23</v>
      </c>
      <c r="F70" s="23">
        <v>82</v>
      </c>
      <c r="G70" s="23">
        <v>34</v>
      </c>
      <c r="H70" s="23">
        <v>15</v>
      </c>
      <c r="I70" s="23">
        <v>5</v>
      </c>
      <c r="J70" s="23">
        <v>0</v>
      </c>
      <c r="K70" s="24"/>
      <c r="L70" s="23">
        <f t="shared" si="1"/>
        <v>385</v>
      </c>
    </row>
    <row r="71" spans="2:12" ht="15.5" x14ac:dyDescent="0.35">
      <c r="B71" s="12" t="s">
        <v>132</v>
      </c>
      <c r="C71" s="23">
        <v>30</v>
      </c>
      <c r="D71" s="23">
        <v>38</v>
      </c>
      <c r="E71" s="23">
        <v>68</v>
      </c>
      <c r="F71" s="23">
        <v>110</v>
      </c>
      <c r="G71" s="23">
        <v>114</v>
      </c>
      <c r="H71" s="23">
        <v>95</v>
      </c>
      <c r="I71" s="23">
        <v>94</v>
      </c>
      <c r="J71" s="23">
        <v>4</v>
      </c>
      <c r="K71" s="24"/>
      <c r="L71" s="23">
        <f t="shared" si="1"/>
        <v>553</v>
      </c>
    </row>
    <row r="72" spans="2:12" ht="15.5" x14ac:dyDescent="0.35">
      <c r="B72" s="12" t="s">
        <v>133</v>
      </c>
      <c r="C72" s="23">
        <v>8924</v>
      </c>
      <c r="D72" s="23">
        <v>4712</v>
      </c>
      <c r="E72" s="23">
        <v>2667</v>
      </c>
      <c r="F72" s="23">
        <v>803</v>
      </c>
      <c r="G72" s="23">
        <v>311</v>
      </c>
      <c r="H72" s="23">
        <v>101</v>
      </c>
      <c r="I72" s="23">
        <v>35</v>
      </c>
      <c r="J72" s="23">
        <v>7</v>
      </c>
      <c r="K72" s="24"/>
      <c r="L72" s="23">
        <f t="shared" si="1"/>
        <v>17560</v>
      </c>
    </row>
    <row r="73" spans="2:12" ht="15.5" x14ac:dyDescent="0.35">
      <c r="B73" s="12" t="s">
        <v>134</v>
      </c>
      <c r="C73" s="23">
        <v>35</v>
      </c>
      <c r="D73" s="23">
        <v>474</v>
      </c>
      <c r="E73" s="23">
        <v>720</v>
      </c>
      <c r="F73" s="23">
        <v>215</v>
      </c>
      <c r="G73" s="23">
        <v>26</v>
      </c>
      <c r="H73" s="23">
        <v>3</v>
      </c>
      <c r="I73" s="23">
        <v>1</v>
      </c>
      <c r="J73" s="23">
        <v>1</v>
      </c>
      <c r="K73" s="24"/>
      <c r="L73" s="23">
        <f t="shared" si="1"/>
        <v>1475</v>
      </c>
    </row>
    <row r="74" spans="2:12" ht="15.5" x14ac:dyDescent="0.35">
      <c r="B74" s="12" t="s">
        <v>135</v>
      </c>
      <c r="C74" s="23">
        <v>10</v>
      </c>
      <c r="D74" s="23">
        <v>7</v>
      </c>
      <c r="E74" s="23">
        <v>10</v>
      </c>
      <c r="F74" s="23">
        <v>16</v>
      </c>
      <c r="G74" s="23">
        <v>24</v>
      </c>
      <c r="H74" s="23">
        <v>15</v>
      </c>
      <c r="I74" s="23">
        <v>22</v>
      </c>
      <c r="J74" s="23">
        <v>3</v>
      </c>
      <c r="K74" s="24"/>
      <c r="L74" s="23">
        <f t="shared" si="1"/>
        <v>107</v>
      </c>
    </row>
    <row r="75" spans="2:12" ht="15.5" x14ac:dyDescent="0.35">
      <c r="B75" s="12" t="s">
        <v>405</v>
      </c>
      <c r="C75" s="23">
        <v>1864</v>
      </c>
      <c r="D75" s="23">
        <v>3060</v>
      </c>
      <c r="E75" s="23">
        <v>2821</v>
      </c>
      <c r="F75" s="23">
        <v>1481</v>
      </c>
      <c r="G75" s="23">
        <v>547</v>
      </c>
      <c r="H75" s="23">
        <v>182</v>
      </c>
      <c r="I75" s="23">
        <v>76</v>
      </c>
      <c r="J75" s="23">
        <v>8</v>
      </c>
      <c r="K75" s="24"/>
      <c r="L75" s="23">
        <f t="shared" si="1"/>
        <v>10039</v>
      </c>
    </row>
    <row r="76" spans="2:12" ht="15.5" x14ac:dyDescent="0.35">
      <c r="B76" s="12" t="s">
        <v>137</v>
      </c>
      <c r="C76" s="23">
        <v>186</v>
      </c>
      <c r="D76" s="23">
        <v>196</v>
      </c>
      <c r="E76" s="23">
        <v>213</v>
      </c>
      <c r="F76" s="23">
        <v>210</v>
      </c>
      <c r="G76" s="23">
        <v>85</v>
      </c>
      <c r="H76" s="23">
        <v>29</v>
      </c>
      <c r="I76" s="23">
        <v>8</v>
      </c>
      <c r="J76" s="23">
        <v>0</v>
      </c>
      <c r="K76" s="24"/>
      <c r="L76" s="23">
        <f t="shared" si="1"/>
        <v>927</v>
      </c>
    </row>
    <row r="77" spans="2:12" ht="15.5" x14ac:dyDescent="0.35">
      <c r="B77" s="12" t="s">
        <v>138</v>
      </c>
      <c r="C77" s="23">
        <v>10</v>
      </c>
      <c r="D77" s="23">
        <v>23</v>
      </c>
      <c r="E77" s="23">
        <v>26</v>
      </c>
      <c r="F77" s="23">
        <v>30</v>
      </c>
      <c r="G77" s="23">
        <v>46</v>
      </c>
      <c r="H77" s="23">
        <v>27</v>
      </c>
      <c r="I77" s="23">
        <v>3</v>
      </c>
      <c r="J77" s="23">
        <v>0</v>
      </c>
      <c r="K77" s="24"/>
      <c r="L77" s="23">
        <f t="shared" si="1"/>
        <v>165</v>
      </c>
    </row>
    <row r="78" spans="2:12" ht="15.5" x14ac:dyDescent="0.35">
      <c r="B78" s="12" t="s">
        <v>139</v>
      </c>
      <c r="C78" s="23">
        <v>156</v>
      </c>
      <c r="D78" s="23">
        <v>313</v>
      </c>
      <c r="E78" s="23">
        <v>270</v>
      </c>
      <c r="F78" s="23">
        <v>184</v>
      </c>
      <c r="G78" s="23">
        <v>141</v>
      </c>
      <c r="H78" s="23">
        <v>35</v>
      </c>
      <c r="I78" s="23">
        <v>18</v>
      </c>
      <c r="J78" s="23">
        <v>3</v>
      </c>
      <c r="K78" s="24"/>
      <c r="L78" s="23">
        <f t="shared" si="1"/>
        <v>1120</v>
      </c>
    </row>
    <row r="79" spans="2:12" ht="15.5" x14ac:dyDescent="0.35">
      <c r="B79" s="12" t="s">
        <v>140</v>
      </c>
      <c r="C79" s="23">
        <v>8</v>
      </c>
      <c r="D79" s="23">
        <v>28</v>
      </c>
      <c r="E79" s="23">
        <v>17</v>
      </c>
      <c r="F79" s="23">
        <v>54</v>
      </c>
      <c r="G79" s="23">
        <v>67</v>
      </c>
      <c r="H79" s="23">
        <v>53</v>
      </c>
      <c r="I79" s="23">
        <v>10</v>
      </c>
      <c r="J79" s="23">
        <v>1</v>
      </c>
      <c r="K79" s="24"/>
      <c r="L79" s="23">
        <f t="shared" si="1"/>
        <v>238</v>
      </c>
    </row>
    <row r="80" spans="2:12" ht="15.5" x14ac:dyDescent="0.35">
      <c r="B80" s="12" t="s">
        <v>141</v>
      </c>
      <c r="C80" s="23">
        <v>7</v>
      </c>
      <c r="D80" s="23">
        <v>9</v>
      </c>
      <c r="E80" s="23">
        <v>8</v>
      </c>
      <c r="F80" s="23">
        <v>28</v>
      </c>
      <c r="G80" s="23">
        <v>19</v>
      </c>
      <c r="H80" s="23">
        <v>42</v>
      </c>
      <c r="I80" s="23">
        <v>46</v>
      </c>
      <c r="J80" s="23">
        <v>0</v>
      </c>
      <c r="K80" s="24"/>
      <c r="L80" s="23">
        <f t="shared" si="1"/>
        <v>159</v>
      </c>
    </row>
    <row r="81" spans="2:12" ht="15.5" x14ac:dyDescent="0.35">
      <c r="B81" s="12" t="s">
        <v>142</v>
      </c>
      <c r="C81" s="23">
        <v>235</v>
      </c>
      <c r="D81" s="23">
        <v>559</v>
      </c>
      <c r="E81" s="23">
        <v>680</v>
      </c>
      <c r="F81" s="23">
        <v>739</v>
      </c>
      <c r="G81" s="23">
        <v>542</v>
      </c>
      <c r="H81" s="23">
        <v>267</v>
      </c>
      <c r="I81" s="23">
        <v>47</v>
      </c>
      <c r="J81" s="23">
        <v>2</v>
      </c>
      <c r="K81" s="24"/>
      <c r="L81" s="23">
        <f t="shared" si="1"/>
        <v>3071</v>
      </c>
    </row>
    <row r="82" spans="2:12" ht="15.5" x14ac:dyDescent="0.35">
      <c r="B82" s="12" t="s">
        <v>143</v>
      </c>
      <c r="C82" s="23">
        <v>11</v>
      </c>
      <c r="D82" s="23">
        <v>18</v>
      </c>
      <c r="E82" s="23">
        <v>45</v>
      </c>
      <c r="F82" s="23">
        <v>48</v>
      </c>
      <c r="G82" s="23">
        <v>37</v>
      </c>
      <c r="H82" s="23">
        <v>22</v>
      </c>
      <c r="I82" s="23">
        <v>7</v>
      </c>
      <c r="J82" s="23">
        <v>0</v>
      </c>
      <c r="K82" s="24"/>
      <c r="L82" s="23">
        <f t="shared" si="1"/>
        <v>188</v>
      </c>
    </row>
    <row r="83" spans="2:12" ht="15.5" x14ac:dyDescent="0.35">
      <c r="B83" s="12" t="s">
        <v>144</v>
      </c>
      <c r="C83" s="23">
        <v>25</v>
      </c>
      <c r="D83" s="23">
        <v>62</v>
      </c>
      <c r="E83" s="23">
        <v>83</v>
      </c>
      <c r="F83" s="23">
        <v>74</v>
      </c>
      <c r="G83" s="23">
        <v>53</v>
      </c>
      <c r="H83" s="23">
        <v>33</v>
      </c>
      <c r="I83" s="23">
        <v>16</v>
      </c>
      <c r="J83" s="23">
        <v>0</v>
      </c>
      <c r="K83" s="24"/>
      <c r="L83" s="23">
        <f t="shared" si="1"/>
        <v>346</v>
      </c>
    </row>
    <row r="84" spans="2:12" ht="15.5" x14ac:dyDescent="0.35">
      <c r="B84" s="12" t="s">
        <v>145</v>
      </c>
      <c r="C84" s="23">
        <v>63</v>
      </c>
      <c r="D84" s="23">
        <v>19</v>
      </c>
      <c r="E84" s="23">
        <v>28</v>
      </c>
      <c r="F84" s="23">
        <v>31</v>
      </c>
      <c r="G84" s="23">
        <v>62</v>
      </c>
      <c r="H84" s="23">
        <v>15</v>
      </c>
      <c r="I84" s="23">
        <v>1</v>
      </c>
      <c r="J84" s="23">
        <v>0</v>
      </c>
      <c r="K84" s="24"/>
      <c r="L84" s="23">
        <f t="shared" si="1"/>
        <v>219</v>
      </c>
    </row>
    <row r="85" spans="2:12" ht="15.5" x14ac:dyDescent="0.35">
      <c r="B85" s="12" t="s">
        <v>146</v>
      </c>
      <c r="C85" s="23">
        <v>9</v>
      </c>
      <c r="D85" s="23">
        <v>39</v>
      </c>
      <c r="E85" s="23">
        <v>34</v>
      </c>
      <c r="F85" s="23">
        <v>47</v>
      </c>
      <c r="G85" s="23">
        <v>46</v>
      </c>
      <c r="H85" s="23">
        <v>46</v>
      </c>
      <c r="I85" s="23">
        <v>50</v>
      </c>
      <c r="J85" s="23">
        <v>0</v>
      </c>
      <c r="K85" s="24"/>
      <c r="L85" s="23">
        <f t="shared" si="1"/>
        <v>271</v>
      </c>
    </row>
    <row r="86" spans="2:12" ht="15.5" x14ac:dyDescent="0.35">
      <c r="B86" s="12" t="s">
        <v>147</v>
      </c>
      <c r="C86" s="23">
        <v>23</v>
      </c>
      <c r="D86" s="23">
        <v>46</v>
      </c>
      <c r="E86" s="23">
        <v>79</v>
      </c>
      <c r="F86" s="23">
        <v>62</v>
      </c>
      <c r="G86" s="23">
        <v>71</v>
      </c>
      <c r="H86" s="23">
        <v>24</v>
      </c>
      <c r="I86" s="23">
        <v>19</v>
      </c>
      <c r="J86" s="23">
        <v>0</v>
      </c>
      <c r="K86" s="24"/>
      <c r="L86" s="23">
        <f t="shared" si="1"/>
        <v>324</v>
      </c>
    </row>
    <row r="87" spans="2:12" ht="15.5" x14ac:dyDescent="0.35">
      <c r="B87" s="12" t="s">
        <v>148</v>
      </c>
      <c r="C87" s="23">
        <v>1</v>
      </c>
      <c r="D87" s="23">
        <v>3</v>
      </c>
      <c r="E87" s="23">
        <v>99</v>
      </c>
      <c r="F87" s="23">
        <v>101</v>
      </c>
      <c r="G87" s="23">
        <v>23</v>
      </c>
      <c r="H87" s="23">
        <v>14</v>
      </c>
      <c r="I87" s="23">
        <v>15</v>
      </c>
      <c r="J87" s="23">
        <v>0</v>
      </c>
      <c r="K87" s="24"/>
      <c r="L87" s="23">
        <f t="shared" si="1"/>
        <v>256</v>
      </c>
    </row>
    <row r="88" spans="2:12" ht="15.5" x14ac:dyDescent="0.35">
      <c r="B88" s="12" t="s">
        <v>149</v>
      </c>
      <c r="C88" s="23">
        <v>41</v>
      </c>
      <c r="D88" s="23">
        <v>83</v>
      </c>
      <c r="E88" s="23">
        <v>88</v>
      </c>
      <c r="F88" s="23">
        <v>102</v>
      </c>
      <c r="G88" s="23">
        <v>126</v>
      </c>
      <c r="H88" s="23">
        <v>92</v>
      </c>
      <c r="I88" s="23">
        <v>55</v>
      </c>
      <c r="J88" s="23">
        <v>0</v>
      </c>
      <c r="K88" s="24"/>
      <c r="L88" s="23">
        <f t="shared" si="1"/>
        <v>587</v>
      </c>
    </row>
    <row r="89" spans="2:12" ht="15.5" x14ac:dyDescent="0.35">
      <c r="B89" s="12" t="s">
        <v>150</v>
      </c>
      <c r="C89" s="23">
        <v>62</v>
      </c>
      <c r="D89" s="23">
        <v>122</v>
      </c>
      <c r="E89" s="23">
        <v>178</v>
      </c>
      <c r="F89" s="23">
        <v>115</v>
      </c>
      <c r="G89" s="23">
        <v>79</v>
      </c>
      <c r="H89" s="23">
        <v>31</v>
      </c>
      <c r="I89" s="23">
        <v>12</v>
      </c>
      <c r="J89" s="23">
        <v>0</v>
      </c>
      <c r="K89" s="24"/>
      <c r="L89" s="23">
        <f t="shared" si="1"/>
        <v>599</v>
      </c>
    </row>
    <row r="90" spans="2:12" ht="15.5" x14ac:dyDescent="0.35">
      <c r="B90" s="12" t="s">
        <v>151</v>
      </c>
      <c r="C90" s="23">
        <v>2</v>
      </c>
      <c r="D90" s="23">
        <v>7</v>
      </c>
      <c r="E90" s="23">
        <v>18</v>
      </c>
      <c r="F90" s="23">
        <v>28</v>
      </c>
      <c r="G90" s="23">
        <v>60</v>
      </c>
      <c r="H90" s="23">
        <v>32</v>
      </c>
      <c r="I90" s="23">
        <v>9</v>
      </c>
      <c r="J90" s="23">
        <v>2</v>
      </c>
      <c r="K90" s="24"/>
      <c r="L90" s="23">
        <f t="shared" si="1"/>
        <v>158</v>
      </c>
    </row>
    <row r="91" spans="2:12" ht="15.5" x14ac:dyDescent="0.35">
      <c r="B91" s="12" t="s">
        <v>152</v>
      </c>
      <c r="C91" s="23">
        <v>2</v>
      </c>
      <c r="D91" s="23">
        <v>2</v>
      </c>
      <c r="E91" s="23">
        <v>18</v>
      </c>
      <c r="F91" s="23">
        <v>24</v>
      </c>
      <c r="G91" s="23">
        <v>17</v>
      </c>
      <c r="H91" s="23">
        <v>23</v>
      </c>
      <c r="I91" s="23">
        <v>18</v>
      </c>
      <c r="J91" s="23">
        <v>2</v>
      </c>
      <c r="K91" s="24"/>
      <c r="L91" s="23">
        <f t="shared" si="1"/>
        <v>106</v>
      </c>
    </row>
    <row r="92" spans="2:12" ht="15.5" x14ac:dyDescent="0.35">
      <c r="B92" s="12" t="s">
        <v>153</v>
      </c>
      <c r="C92" s="23">
        <v>21</v>
      </c>
      <c r="D92" s="23">
        <v>7</v>
      </c>
      <c r="E92" s="23">
        <v>28</v>
      </c>
      <c r="F92" s="23">
        <v>16</v>
      </c>
      <c r="G92" s="23">
        <v>18</v>
      </c>
      <c r="H92" s="23">
        <v>28</v>
      </c>
      <c r="I92" s="23">
        <v>13</v>
      </c>
      <c r="J92" s="23">
        <v>0</v>
      </c>
      <c r="K92" s="24"/>
      <c r="L92" s="23">
        <f t="shared" si="1"/>
        <v>131</v>
      </c>
    </row>
    <row r="93" spans="2:12" ht="15.5" x14ac:dyDescent="0.35">
      <c r="B93" s="12" t="s">
        <v>154</v>
      </c>
      <c r="C93" s="23">
        <v>3</v>
      </c>
      <c r="D93" s="23">
        <v>0</v>
      </c>
      <c r="E93" s="23">
        <v>10</v>
      </c>
      <c r="F93" s="23">
        <v>19</v>
      </c>
      <c r="G93" s="23">
        <v>26</v>
      </c>
      <c r="H93" s="23">
        <v>23</v>
      </c>
      <c r="I93" s="23">
        <v>10</v>
      </c>
      <c r="J93" s="23">
        <v>0</v>
      </c>
      <c r="K93" s="24"/>
      <c r="L93" s="23">
        <f t="shared" si="1"/>
        <v>91</v>
      </c>
    </row>
    <row r="94" spans="2:12" ht="15.5" x14ac:dyDescent="0.35">
      <c r="B94" s="12" t="s">
        <v>155</v>
      </c>
      <c r="C94" s="23">
        <v>2</v>
      </c>
      <c r="D94" s="23">
        <v>0</v>
      </c>
      <c r="E94" s="23">
        <v>9</v>
      </c>
      <c r="F94" s="23">
        <v>20</v>
      </c>
      <c r="G94" s="23">
        <v>18</v>
      </c>
      <c r="H94" s="23">
        <v>15</v>
      </c>
      <c r="I94" s="23">
        <v>3</v>
      </c>
      <c r="J94" s="23">
        <v>0</v>
      </c>
      <c r="K94" s="24"/>
      <c r="L94" s="23">
        <f t="shared" si="1"/>
        <v>67</v>
      </c>
    </row>
    <row r="95" spans="2:12" ht="15.5" x14ac:dyDescent="0.35">
      <c r="B95" s="12" t="s">
        <v>156</v>
      </c>
      <c r="C95" s="23">
        <v>17</v>
      </c>
      <c r="D95" s="23">
        <v>65</v>
      </c>
      <c r="E95" s="23">
        <v>53</v>
      </c>
      <c r="F95" s="23">
        <v>67</v>
      </c>
      <c r="G95" s="23">
        <v>73</v>
      </c>
      <c r="H95" s="23">
        <v>68</v>
      </c>
      <c r="I95" s="23">
        <v>40</v>
      </c>
      <c r="J95" s="23">
        <v>2</v>
      </c>
      <c r="K95" s="24"/>
      <c r="L95" s="23">
        <f t="shared" si="1"/>
        <v>385</v>
      </c>
    </row>
    <row r="96" spans="2:12" ht="15.5" x14ac:dyDescent="0.35">
      <c r="B96" s="12" t="s">
        <v>157</v>
      </c>
      <c r="C96" s="23">
        <v>5</v>
      </c>
      <c r="D96" s="23">
        <v>25</v>
      </c>
      <c r="E96" s="23">
        <v>19</v>
      </c>
      <c r="F96" s="23">
        <v>33</v>
      </c>
      <c r="G96" s="23">
        <v>35</v>
      </c>
      <c r="H96" s="23">
        <v>13</v>
      </c>
      <c r="I96" s="23">
        <v>6</v>
      </c>
      <c r="J96" s="23">
        <v>0</v>
      </c>
      <c r="K96" s="24"/>
      <c r="L96" s="23">
        <f t="shared" si="1"/>
        <v>136</v>
      </c>
    </row>
    <row r="97" spans="2:12" ht="15.5" x14ac:dyDescent="0.35">
      <c r="B97" s="12" t="s">
        <v>158</v>
      </c>
      <c r="C97" s="23">
        <v>50</v>
      </c>
      <c r="D97" s="23">
        <v>71</v>
      </c>
      <c r="E97" s="23">
        <v>112</v>
      </c>
      <c r="F97" s="23">
        <v>136</v>
      </c>
      <c r="G97" s="23">
        <v>108</v>
      </c>
      <c r="H97" s="23">
        <v>82</v>
      </c>
      <c r="I97" s="23">
        <v>62</v>
      </c>
      <c r="J97" s="23">
        <v>1</v>
      </c>
      <c r="K97" s="24"/>
      <c r="L97" s="23">
        <f t="shared" si="1"/>
        <v>622</v>
      </c>
    </row>
    <row r="98" spans="2:12" ht="15.5" x14ac:dyDescent="0.35">
      <c r="B98" s="12" t="s">
        <v>159</v>
      </c>
      <c r="C98" s="23">
        <v>48</v>
      </c>
      <c r="D98" s="23">
        <v>42</v>
      </c>
      <c r="E98" s="23">
        <v>66</v>
      </c>
      <c r="F98" s="23">
        <v>81</v>
      </c>
      <c r="G98" s="23">
        <v>74</v>
      </c>
      <c r="H98" s="23">
        <v>31</v>
      </c>
      <c r="I98" s="23">
        <v>1</v>
      </c>
      <c r="J98" s="23">
        <v>0</v>
      </c>
      <c r="K98" s="24"/>
      <c r="L98" s="23">
        <f t="shared" si="1"/>
        <v>343</v>
      </c>
    </row>
    <row r="99" spans="2:12" ht="15.5" x14ac:dyDescent="0.35">
      <c r="B99" s="12" t="s">
        <v>160</v>
      </c>
      <c r="C99" s="23">
        <v>5</v>
      </c>
      <c r="D99" s="23">
        <v>15</v>
      </c>
      <c r="E99" s="23">
        <v>16</v>
      </c>
      <c r="F99" s="23">
        <v>20</v>
      </c>
      <c r="G99" s="23">
        <v>30</v>
      </c>
      <c r="H99" s="23">
        <v>20</v>
      </c>
      <c r="I99" s="23">
        <v>8</v>
      </c>
      <c r="J99" s="23">
        <v>0</v>
      </c>
      <c r="K99" s="24"/>
      <c r="L99" s="23">
        <f t="shared" si="1"/>
        <v>114</v>
      </c>
    </row>
    <row r="100" spans="2:12" ht="15.5" x14ac:dyDescent="0.35">
      <c r="B100" s="12" t="s">
        <v>161</v>
      </c>
      <c r="C100" s="23">
        <v>48</v>
      </c>
      <c r="D100" s="23">
        <v>207</v>
      </c>
      <c r="E100" s="23">
        <v>224</v>
      </c>
      <c r="F100" s="23">
        <v>202</v>
      </c>
      <c r="G100" s="23">
        <v>100</v>
      </c>
      <c r="H100" s="23">
        <v>28</v>
      </c>
      <c r="I100" s="23">
        <v>12</v>
      </c>
      <c r="J100" s="23">
        <v>0</v>
      </c>
      <c r="K100" s="24"/>
      <c r="L100" s="23">
        <f t="shared" si="1"/>
        <v>821</v>
      </c>
    </row>
    <row r="101" spans="2:12" ht="15.5" x14ac:dyDescent="0.35">
      <c r="B101" s="12" t="s">
        <v>162</v>
      </c>
      <c r="C101" s="23">
        <v>406</v>
      </c>
      <c r="D101" s="23">
        <v>970</v>
      </c>
      <c r="E101" s="23">
        <v>1511</v>
      </c>
      <c r="F101" s="23">
        <v>873</v>
      </c>
      <c r="G101" s="23">
        <v>679</v>
      </c>
      <c r="H101" s="23">
        <v>197</v>
      </c>
      <c r="I101" s="23">
        <v>63</v>
      </c>
      <c r="J101" s="23">
        <v>3</v>
      </c>
      <c r="K101" s="24"/>
      <c r="L101" s="23">
        <f t="shared" si="1"/>
        <v>4702</v>
      </c>
    </row>
    <row r="102" spans="2:12" ht="15.5" x14ac:dyDescent="0.35">
      <c r="B102" s="12" t="s">
        <v>163</v>
      </c>
      <c r="C102" s="23">
        <v>12</v>
      </c>
      <c r="D102" s="23">
        <v>43</v>
      </c>
      <c r="E102" s="23">
        <v>54</v>
      </c>
      <c r="F102" s="23">
        <v>80</v>
      </c>
      <c r="G102" s="23">
        <v>67</v>
      </c>
      <c r="H102" s="23">
        <v>29</v>
      </c>
      <c r="I102" s="23">
        <v>9</v>
      </c>
      <c r="J102" s="23">
        <v>0</v>
      </c>
      <c r="K102" s="24"/>
      <c r="L102" s="23">
        <f t="shared" si="1"/>
        <v>294</v>
      </c>
    </row>
    <row r="103" spans="2:12" ht="15.5" x14ac:dyDescent="0.35">
      <c r="B103" s="12" t="s">
        <v>164</v>
      </c>
      <c r="C103" s="23">
        <v>15</v>
      </c>
      <c r="D103" s="23">
        <v>103</v>
      </c>
      <c r="E103" s="23">
        <v>88</v>
      </c>
      <c r="F103" s="23">
        <v>78</v>
      </c>
      <c r="G103" s="23">
        <v>64</v>
      </c>
      <c r="H103" s="23">
        <v>16</v>
      </c>
      <c r="I103" s="23">
        <v>9</v>
      </c>
      <c r="J103" s="23">
        <v>0</v>
      </c>
      <c r="K103" s="24"/>
      <c r="L103" s="23">
        <f t="shared" si="1"/>
        <v>373</v>
      </c>
    </row>
    <row r="104" spans="2:12" ht="15.5" x14ac:dyDescent="0.35">
      <c r="B104" s="12" t="s">
        <v>165</v>
      </c>
      <c r="C104" s="23">
        <v>33</v>
      </c>
      <c r="D104" s="23">
        <v>28</v>
      </c>
      <c r="E104" s="23">
        <v>14</v>
      </c>
      <c r="F104" s="23">
        <v>32</v>
      </c>
      <c r="G104" s="23">
        <v>21</v>
      </c>
      <c r="H104" s="23">
        <v>29</v>
      </c>
      <c r="I104" s="23">
        <v>27</v>
      </c>
      <c r="J104" s="23">
        <v>3</v>
      </c>
      <c r="K104" s="24"/>
      <c r="L104" s="23">
        <f t="shared" si="1"/>
        <v>187</v>
      </c>
    </row>
    <row r="105" spans="2:12" ht="15.5" x14ac:dyDescent="0.35">
      <c r="B105" s="12" t="s">
        <v>166</v>
      </c>
      <c r="C105" s="23">
        <v>40</v>
      </c>
      <c r="D105" s="23">
        <v>113</v>
      </c>
      <c r="E105" s="23">
        <v>98</v>
      </c>
      <c r="F105" s="23">
        <v>103</v>
      </c>
      <c r="G105" s="23">
        <v>128</v>
      </c>
      <c r="H105" s="23">
        <v>21</v>
      </c>
      <c r="I105" s="23">
        <v>9</v>
      </c>
      <c r="J105" s="23">
        <v>0</v>
      </c>
      <c r="K105" s="24"/>
      <c r="L105" s="23">
        <f t="shared" si="1"/>
        <v>512</v>
      </c>
    </row>
    <row r="106" spans="2:12" ht="15.5" x14ac:dyDescent="0.35">
      <c r="B106" s="12" t="s">
        <v>167</v>
      </c>
      <c r="C106" s="23">
        <v>91</v>
      </c>
      <c r="D106" s="23">
        <v>232</v>
      </c>
      <c r="E106" s="23">
        <v>334</v>
      </c>
      <c r="F106" s="23">
        <v>217</v>
      </c>
      <c r="G106" s="23">
        <v>128</v>
      </c>
      <c r="H106" s="23">
        <v>26</v>
      </c>
      <c r="I106" s="23">
        <v>4</v>
      </c>
      <c r="J106" s="23">
        <v>0</v>
      </c>
      <c r="K106" s="24"/>
      <c r="L106" s="23">
        <f t="shared" si="1"/>
        <v>1032</v>
      </c>
    </row>
    <row r="107" spans="2:12" ht="15.5" x14ac:dyDescent="0.35">
      <c r="B107" s="12" t="s">
        <v>168</v>
      </c>
      <c r="C107" s="23">
        <v>4</v>
      </c>
      <c r="D107" s="23">
        <v>32</v>
      </c>
      <c r="E107" s="23">
        <v>50</v>
      </c>
      <c r="F107" s="23">
        <v>22</v>
      </c>
      <c r="G107" s="23">
        <v>40</v>
      </c>
      <c r="H107" s="23">
        <v>42</v>
      </c>
      <c r="I107" s="23">
        <v>19</v>
      </c>
      <c r="J107" s="23">
        <v>0</v>
      </c>
      <c r="K107" s="24"/>
      <c r="L107" s="23">
        <f t="shared" si="1"/>
        <v>209</v>
      </c>
    </row>
    <row r="108" spans="2:12" ht="15.5" x14ac:dyDescent="0.35">
      <c r="B108" s="12" t="s">
        <v>169</v>
      </c>
      <c r="C108" s="23">
        <v>14</v>
      </c>
      <c r="D108" s="23">
        <v>48</v>
      </c>
      <c r="E108" s="23">
        <v>28</v>
      </c>
      <c r="F108" s="23">
        <v>155</v>
      </c>
      <c r="G108" s="23">
        <v>141</v>
      </c>
      <c r="H108" s="23">
        <v>59</v>
      </c>
      <c r="I108" s="23">
        <v>43</v>
      </c>
      <c r="J108" s="23">
        <v>1</v>
      </c>
      <c r="K108" s="24"/>
      <c r="L108" s="23">
        <f t="shared" si="1"/>
        <v>489</v>
      </c>
    </row>
    <row r="109" spans="2:12" ht="15.5" x14ac:dyDescent="0.35">
      <c r="B109" s="12" t="s">
        <v>170</v>
      </c>
      <c r="C109" s="23">
        <v>27</v>
      </c>
      <c r="D109" s="23">
        <v>45</v>
      </c>
      <c r="E109" s="23">
        <v>96</v>
      </c>
      <c r="F109" s="23">
        <v>76</v>
      </c>
      <c r="G109" s="23">
        <v>83</v>
      </c>
      <c r="H109" s="23">
        <v>67</v>
      </c>
      <c r="I109" s="23">
        <v>67</v>
      </c>
      <c r="J109" s="23">
        <v>3</v>
      </c>
      <c r="K109" s="24"/>
      <c r="L109" s="23">
        <f t="shared" si="1"/>
        <v>464</v>
      </c>
    </row>
    <row r="110" spans="2:12" ht="15.5" x14ac:dyDescent="0.35">
      <c r="B110" s="12" t="s">
        <v>171</v>
      </c>
      <c r="C110" s="23">
        <v>7</v>
      </c>
      <c r="D110" s="23">
        <v>15</v>
      </c>
      <c r="E110" s="23">
        <v>19</v>
      </c>
      <c r="F110" s="23">
        <v>28</v>
      </c>
      <c r="G110" s="23">
        <v>51</v>
      </c>
      <c r="H110" s="23">
        <v>43</v>
      </c>
      <c r="I110" s="23">
        <v>6</v>
      </c>
      <c r="J110" s="23">
        <v>0</v>
      </c>
      <c r="K110" s="24"/>
      <c r="L110" s="23">
        <f t="shared" si="1"/>
        <v>169</v>
      </c>
    </row>
    <row r="111" spans="2:12" ht="15.5" x14ac:dyDescent="0.35">
      <c r="B111" s="12" t="s">
        <v>172</v>
      </c>
      <c r="C111" s="23">
        <v>2</v>
      </c>
      <c r="D111" s="23">
        <v>4</v>
      </c>
      <c r="E111" s="23">
        <v>14</v>
      </c>
      <c r="F111" s="23">
        <v>13</v>
      </c>
      <c r="G111" s="23">
        <v>18</v>
      </c>
      <c r="H111" s="23">
        <v>11</v>
      </c>
      <c r="I111" s="23">
        <v>7</v>
      </c>
      <c r="J111" s="23">
        <v>1</v>
      </c>
      <c r="K111" s="24"/>
      <c r="L111" s="23">
        <f t="shared" si="1"/>
        <v>70</v>
      </c>
    </row>
    <row r="112" spans="2:12" ht="15.5" x14ac:dyDescent="0.35">
      <c r="B112" s="12" t="s">
        <v>173</v>
      </c>
      <c r="C112" s="23">
        <v>1</v>
      </c>
      <c r="D112" s="23">
        <v>8</v>
      </c>
      <c r="E112" s="23">
        <v>17</v>
      </c>
      <c r="F112" s="23">
        <v>7</v>
      </c>
      <c r="G112" s="23">
        <v>10</v>
      </c>
      <c r="H112" s="23">
        <v>14</v>
      </c>
      <c r="I112" s="23">
        <v>10</v>
      </c>
      <c r="J112" s="23">
        <v>4</v>
      </c>
      <c r="K112" s="24"/>
      <c r="L112" s="23">
        <f t="shared" si="1"/>
        <v>71</v>
      </c>
    </row>
    <row r="113" spans="2:12" ht="15.5" x14ac:dyDescent="0.35">
      <c r="B113" s="12" t="s">
        <v>174</v>
      </c>
      <c r="C113" s="23">
        <v>11</v>
      </c>
      <c r="D113" s="23">
        <v>18</v>
      </c>
      <c r="E113" s="23">
        <v>20</v>
      </c>
      <c r="F113" s="23">
        <v>66</v>
      </c>
      <c r="G113" s="23">
        <v>59</v>
      </c>
      <c r="H113" s="23">
        <v>52</v>
      </c>
      <c r="I113" s="23">
        <v>52</v>
      </c>
      <c r="J113" s="23">
        <v>0</v>
      </c>
      <c r="K113" s="24"/>
      <c r="L113" s="23">
        <f t="shared" si="1"/>
        <v>278</v>
      </c>
    </row>
    <row r="114" spans="2:12" ht="15.5" x14ac:dyDescent="0.35">
      <c r="B114" s="12" t="s">
        <v>175</v>
      </c>
      <c r="C114" s="23">
        <v>60</v>
      </c>
      <c r="D114" s="23">
        <v>194</v>
      </c>
      <c r="E114" s="23">
        <v>174</v>
      </c>
      <c r="F114" s="23">
        <v>241</v>
      </c>
      <c r="G114" s="23">
        <v>311</v>
      </c>
      <c r="H114" s="23">
        <v>361</v>
      </c>
      <c r="I114" s="23">
        <v>239</v>
      </c>
      <c r="J114" s="23">
        <v>5</v>
      </c>
      <c r="K114" s="24"/>
      <c r="L114" s="23">
        <f t="shared" si="1"/>
        <v>1585</v>
      </c>
    </row>
    <row r="115" spans="2:12" ht="15.5" x14ac:dyDescent="0.35">
      <c r="B115" s="12" t="s">
        <v>176</v>
      </c>
      <c r="C115" s="23">
        <v>218</v>
      </c>
      <c r="D115" s="23">
        <v>139</v>
      </c>
      <c r="E115" s="23">
        <v>533</v>
      </c>
      <c r="F115" s="23">
        <v>390</v>
      </c>
      <c r="G115" s="23">
        <v>185</v>
      </c>
      <c r="H115" s="23">
        <v>99</v>
      </c>
      <c r="I115" s="23">
        <v>20</v>
      </c>
      <c r="J115" s="23">
        <v>1</v>
      </c>
      <c r="K115" s="24"/>
      <c r="L115" s="23">
        <f t="shared" si="1"/>
        <v>1585</v>
      </c>
    </row>
    <row r="116" spans="2:12" ht="15.5" x14ac:dyDescent="0.35">
      <c r="B116" s="12" t="s">
        <v>177</v>
      </c>
      <c r="C116" s="23">
        <v>106</v>
      </c>
      <c r="D116" s="23">
        <v>142</v>
      </c>
      <c r="E116" s="23">
        <v>229</v>
      </c>
      <c r="F116" s="23">
        <v>134</v>
      </c>
      <c r="G116" s="23">
        <v>61</v>
      </c>
      <c r="H116" s="23">
        <v>35</v>
      </c>
      <c r="I116" s="23">
        <v>12</v>
      </c>
      <c r="J116" s="23">
        <v>0</v>
      </c>
      <c r="K116" s="24"/>
      <c r="L116" s="23">
        <f t="shared" si="1"/>
        <v>719</v>
      </c>
    </row>
    <row r="117" spans="2:12" ht="15.5" x14ac:dyDescent="0.35">
      <c r="B117" s="12" t="s">
        <v>178</v>
      </c>
      <c r="C117" s="23">
        <v>72</v>
      </c>
      <c r="D117" s="23">
        <v>138</v>
      </c>
      <c r="E117" s="23">
        <v>313</v>
      </c>
      <c r="F117" s="23">
        <v>200</v>
      </c>
      <c r="G117" s="23">
        <v>89</v>
      </c>
      <c r="H117" s="23">
        <v>42</v>
      </c>
      <c r="I117" s="23">
        <v>5</v>
      </c>
      <c r="J117" s="23">
        <v>0</v>
      </c>
      <c r="K117" s="24"/>
      <c r="L117" s="23">
        <f t="shared" si="1"/>
        <v>859</v>
      </c>
    </row>
    <row r="118" spans="2:12" ht="15.5" x14ac:dyDescent="0.35">
      <c r="B118" s="12" t="s">
        <v>179</v>
      </c>
      <c r="C118" s="23">
        <v>175</v>
      </c>
      <c r="D118" s="23">
        <v>384</v>
      </c>
      <c r="E118" s="23">
        <v>161</v>
      </c>
      <c r="F118" s="23">
        <v>191</v>
      </c>
      <c r="G118" s="23">
        <v>106</v>
      </c>
      <c r="H118" s="23">
        <v>41</v>
      </c>
      <c r="I118" s="23">
        <v>9</v>
      </c>
      <c r="J118" s="23">
        <v>0</v>
      </c>
      <c r="K118" s="24"/>
      <c r="L118" s="23">
        <f t="shared" si="1"/>
        <v>1067</v>
      </c>
    </row>
    <row r="119" spans="2:12" ht="15.5" x14ac:dyDescent="0.35">
      <c r="B119" s="12" t="s">
        <v>265</v>
      </c>
      <c r="C119" s="23">
        <v>82</v>
      </c>
      <c r="D119" s="23">
        <v>295</v>
      </c>
      <c r="E119" s="23">
        <v>178</v>
      </c>
      <c r="F119" s="23">
        <v>162</v>
      </c>
      <c r="G119" s="23">
        <v>69</v>
      </c>
      <c r="H119" s="23">
        <v>34</v>
      </c>
      <c r="I119" s="23">
        <v>10</v>
      </c>
      <c r="J119" s="23">
        <v>1</v>
      </c>
      <c r="K119" s="24"/>
      <c r="L119" s="23">
        <f t="shared" si="1"/>
        <v>831</v>
      </c>
    </row>
    <row r="120" spans="2:12" ht="15.5" x14ac:dyDescent="0.35">
      <c r="B120" s="12" t="s">
        <v>266</v>
      </c>
      <c r="C120" s="23">
        <v>10</v>
      </c>
      <c r="D120" s="23">
        <v>38</v>
      </c>
      <c r="E120" s="23">
        <v>34</v>
      </c>
      <c r="F120" s="23">
        <v>32</v>
      </c>
      <c r="G120" s="23">
        <v>42</v>
      </c>
      <c r="H120" s="23">
        <v>22</v>
      </c>
      <c r="I120" s="23">
        <v>7</v>
      </c>
      <c r="J120" s="23">
        <v>0</v>
      </c>
      <c r="K120" s="24"/>
      <c r="L120" s="23">
        <f t="shared" si="1"/>
        <v>185</v>
      </c>
    </row>
    <row r="121" spans="2:12" ht="15.5" x14ac:dyDescent="0.35">
      <c r="B121" s="12" t="s">
        <v>267</v>
      </c>
      <c r="C121" s="23">
        <v>42</v>
      </c>
      <c r="D121" s="23">
        <v>198</v>
      </c>
      <c r="E121" s="23">
        <v>232</v>
      </c>
      <c r="F121" s="23">
        <v>113</v>
      </c>
      <c r="G121" s="23">
        <v>115</v>
      </c>
      <c r="H121" s="23">
        <v>56</v>
      </c>
      <c r="I121" s="23">
        <v>16</v>
      </c>
      <c r="J121" s="23">
        <v>0</v>
      </c>
      <c r="K121" s="24"/>
      <c r="L121" s="23">
        <f t="shared" si="1"/>
        <v>772</v>
      </c>
    </row>
    <row r="122" spans="2:12" ht="15.5" x14ac:dyDescent="0.35">
      <c r="B122" s="12" t="s">
        <v>268</v>
      </c>
      <c r="C122" s="23">
        <v>17</v>
      </c>
      <c r="D122" s="23">
        <v>52</v>
      </c>
      <c r="E122" s="23">
        <v>28</v>
      </c>
      <c r="F122" s="23">
        <v>41</v>
      </c>
      <c r="G122" s="23">
        <v>71</v>
      </c>
      <c r="H122" s="23">
        <v>46</v>
      </c>
      <c r="I122" s="23">
        <v>22</v>
      </c>
      <c r="J122" s="23">
        <v>1</v>
      </c>
      <c r="K122" s="24"/>
      <c r="L122" s="23">
        <f t="shared" si="1"/>
        <v>278</v>
      </c>
    </row>
    <row r="123" spans="2:12" ht="15.5" x14ac:dyDescent="0.35">
      <c r="B123" s="12" t="s">
        <v>406</v>
      </c>
      <c r="C123" s="23">
        <v>14</v>
      </c>
      <c r="D123" s="23">
        <v>21</v>
      </c>
      <c r="E123" s="23">
        <v>27</v>
      </c>
      <c r="F123" s="23">
        <v>67</v>
      </c>
      <c r="G123" s="23">
        <v>63</v>
      </c>
      <c r="H123" s="23">
        <v>49</v>
      </c>
      <c r="I123" s="23">
        <v>13</v>
      </c>
      <c r="J123" s="23">
        <v>3</v>
      </c>
      <c r="K123" s="24"/>
      <c r="L123" s="23">
        <f t="shared" si="1"/>
        <v>257</v>
      </c>
    </row>
    <row r="124" spans="2:12" ht="15.5" x14ac:dyDescent="0.35">
      <c r="B124" s="12" t="s">
        <v>270</v>
      </c>
      <c r="C124" s="23">
        <v>8</v>
      </c>
      <c r="D124" s="23">
        <v>1</v>
      </c>
      <c r="E124" s="23">
        <v>15</v>
      </c>
      <c r="F124" s="23">
        <v>21</v>
      </c>
      <c r="G124" s="23">
        <v>25</v>
      </c>
      <c r="H124" s="23">
        <v>29</v>
      </c>
      <c r="I124" s="23">
        <v>20</v>
      </c>
      <c r="J124" s="23">
        <v>2</v>
      </c>
      <c r="K124" s="24"/>
      <c r="L124" s="23">
        <f t="shared" si="1"/>
        <v>121</v>
      </c>
    </row>
    <row r="125" spans="2:12" ht="15.5" x14ac:dyDescent="0.35">
      <c r="B125" s="12" t="s">
        <v>271</v>
      </c>
      <c r="C125" s="23">
        <v>8</v>
      </c>
      <c r="D125" s="23">
        <v>46</v>
      </c>
      <c r="E125" s="23">
        <v>41</v>
      </c>
      <c r="F125" s="23">
        <v>28</v>
      </c>
      <c r="G125" s="23">
        <v>32</v>
      </c>
      <c r="H125" s="23">
        <v>44</v>
      </c>
      <c r="I125" s="23">
        <v>15</v>
      </c>
      <c r="J125" s="23">
        <v>0</v>
      </c>
      <c r="K125" s="24"/>
      <c r="L125" s="23">
        <f t="shared" si="1"/>
        <v>214</v>
      </c>
    </row>
    <row r="126" spans="2:12" ht="15.5" x14ac:dyDescent="0.35">
      <c r="B126" s="12" t="s">
        <v>272</v>
      </c>
      <c r="C126" s="23">
        <v>14</v>
      </c>
      <c r="D126" s="23">
        <v>33</v>
      </c>
      <c r="E126" s="23">
        <v>26</v>
      </c>
      <c r="F126" s="23">
        <v>53</v>
      </c>
      <c r="G126" s="23">
        <v>38</v>
      </c>
      <c r="H126" s="23">
        <v>65</v>
      </c>
      <c r="I126" s="23">
        <v>17</v>
      </c>
      <c r="J126" s="23">
        <v>0</v>
      </c>
      <c r="K126" s="24"/>
      <c r="L126" s="23">
        <f t="shared" si="1"/>
        <v>246</v>
      </c>
    </row>
    <row r="127" spans="2:12" ht="15.5" x14ac:dyDescent="0.35">
      <c r="B127" s="12" t="s">
        <v>407</v>
      </c>
      <c r="C127" s="23">
        <v>70</v>
      </c>
      <c r="D127" s="23">
        <v>229</v>
      </c>
      <c r="E127" s="23">
        <v>116</v>
      </c>
      <c r="F127" s="23">
        <v>85</v>
      </c>
      <c r="G127" s="23">
        <v>60</v>
      </c>
      <c r="H127" s="23">
        <v>16</v>
      </c>
      <c r="I127" s="23">
        <v>7</v>
      </c>
      <c r="J127" s="23">
        <v>1</v>
      </c>
      <c r="K127" s="24"/>
      <c r="L127" s="23">
        <f t="shared" si="1"/>
        <v>584</v>
      </c>
    </row>
    <row r="128" spans="2:12" ht="15.5" x14ac:dyDescent="0.35">
      <c r="B128" s="12" t="s">
        <v>274</v>
      </c>
      <c r="C128" s="23">
        <v>6</v>
      </c>
      <c r="D128" s="23">
        <v>8</v>
      </c>
      <c r="E128" s="23">
        <v>4</v>
      </c>
      <c r="F128" s="23">
        <v>11</v>
      </c>
      <c r="G128" s="23">
        <v>13</v>
      </c>
      <c r="H128" s="23">
        <v>13</v>
      </c>
      <c r="I128" s="23">
        <v>11</v>
      </c>
      <c r="J128" s="23">
        <v>0</v>
      </c>
      <c r="K128" s="24"/>
      <c r="L128" s="23">
        <f t="shared" si="1"/>
        <v>66</v>
      </c>
    </row>
    <row r="129" spans="2:12" ht="15.5" x14ac:dyDescent="0.35">
      <c r="B129" s="12" t="s">
        <v>275</v>
      </c>
      <c r="C129" s="23">
        <v>5</v>
      </c>
      <c r="D129" s="23">
        <v>13</v>
      </c>
      <c r="E129" s="23">
        <v>7</v>
      </c>
      <c r="F129" s="23">
        <v>6</v>
      </c>
      <c r="G129" s="23">
        <v>8</v>
      </c>
      <c r="H129" s="23">
        <v>11</v>
      </c>
      <c r="I129" s="23">
        <v>7</v>
      </c>
      <c r="J129" s="23">
        <v>0</v>
      </c>
      <c r="K129" s="24"/>
      <c r="L129" s="23">
        <f t="shared" si="1"/>
        <v>57</v>
      </c>
    </row>
    <row r="130" spans="2:12" ht="15.5" x14ac:dyDescent="0.35">
      <c r="B130" s="12" t="s">
        <v>276</v>
      </c>
      <c r="C130" s="23">
        <v>17</v>
      </c>
      <c r="D130" s="23">
        <v>19</v>
      </c>
      <c r="E130" s="23">
        <v>34</v>
      </c>
      <c r="F130" s="23">
        <v>33</v>
      </c>
      <c r="G130" s="23">
        <v>45</v>
      </c>
      <c r="H130" s="23">
        <v>26</v>
      </c>
      <c r="I130" s="23">
        <v>21</v>
      </c>
      <c r="J130" s="23">
        <v>6</v>
      </c>
      <c r="K130" s="24"/>
      <c r="L130" s="23">
        <f t="shared" si="1"/>
        <v>201</v>
      </c>
    </row>
    <row r="131" spans="2:12" ht="15.5" x14ac:dyDescent="0.35">
      <c r="B131" s="12" t="s">
        <v>277</v>
      </c>
      <c r="C131" s="23">
        <v>22</v>
      </c>
      <c r="D131" s="23">
        <v>27</v>
      </c>
      <c r="E131" s="23">
        <v>48</v>
      </c>
      <c r="F131" s="23">
        <v>110</v>
      </c>
      <c r="G131" s="23">
        <v>58</v>
      </c>
      <c r="H131" s="23">
        <v>80</v>
      </c>
      <c r="I131" s="23">
        <v>21</v>
      </c>
      <c r="J131" s="23">
        <v>0</v>
      </c>
      <c r="K131" s="24"/>
      <c r="L131" s="23">
        <f t="shared" si="1"/>
        <v>366</v>
      </c>
    </row>
    <row r="132" spans="2:12" ht="15.5" x14ac:dyDescent="0.35">
      <c r="B132" s="12" t="s">
        <v>278</v>
      </c>
      <c r="C132" s="23">
        <v>182</v>
      </c>
      <c r="D132" s="23">
        <v>369</v>
      </c>
      <c r="E132" s="23">
        <v>268</v>
      </c>
      <c r="F132" s="23">
        <v>191</v>
      </c>
      <c r="G132" s="23">
        <v>134</v>
      </c>
      <c r="H132" s="23">
        <v>94</v>
      </c>
      <c r="I132" s="23">
        <v>42</v>
      </c>
      <c r="J132" s="23">
        <v>6</v>
      </c>
      <c r="K132" s="24"/>
      <c r="L132" s="23">
        <f t="shared" ref="L132:L195" si="2">SUM(C132:J132)</f>
        <v>1286</v>
      </c>
    </row>
    <row r="133" spans="2:12" ht="15.5" x14ac:dyDescent="0.35">
      <c r="B133" s="12" t="s">
        <v>279</v>
      </c>
      <c r="C133" s="23">
        <v>283</v>
      </c>
      <c r="D133" s="23">
        <v>1170</v>
      </c>
      <c r="E133" s="23">
        <v>1090</v>
      </c>
      <c r="F133" s="23">
        <v>448</v>
      </c>
      <c r="G133" s="23">
        <v>656</v>
      </c>
      <c r="H133" s="23">
        <v>53</v>
      </c>
      <c r="I133" s="23">
        <v>12</v>
      </c>
      <c r="J133" s="23">
        <v>2</v>
      </c>
      <c r="K133" s="24"/>
      <c r="L133" s="23">
        <f t="shared" si="2"/>
        <v>3714</v>
      </c>
    </row>
    <row r="134" spans="2:12" ht="15.5" x14ac:dyDescent="0.35">
      <c r="B134" s="12" t="s">
        <v>280</v>
      </c>
      <c r="C134" s="23">
        <v>19</v>
      </c>
      <c r="D134" s="23">
        <v>19</v>
      </c>
      <c r="E134" s="23">
        <v>25</v>
      </c>
      <c r="F134" s="23">
        <v>35</v>
      </c>
      <c r="G134" s="23">
        <v>61</v>
      </c>
      <c r="H134" s="23">
        <v>56</v>
      </c>
      <c r="I134" s="23">
        <v>16</v>
      </c>
      <c r="J134" s="23">
        <v>1</v>
      </c>
      <c r="K134" s="24"/>
      <c r="L134" s="23">
        <f t="shared" si="2"/>
        <v>232</v>
      </c>
    </row>
    <row r="135" spans="2:12" ht="15.5" x14ac:dyDescent="0.35">
      <c r="B135" s="12" t="s">
        <v>408</v>
      </c>
      <c r="C135" s="23">
        <v>2</v>
      </c>
      <c r="D135" s="23">
        <v>8</v>
      </c>
      <c r="E135" s="23">
        <v>4</v>
      </c>
      <c r="F135" s="23">
        <v>4</v>
      </c>
      <c r="G135" s="23">
        <v>6</v>
      </c>
      <c r="H135" s="23">
        <v>8</v>
      </c>
      <c r="I135" s="23">
        <v>9</v>
      </c>
      <c r="J135" s="23">
        <v>1</v>
      </c>
      <c r="K135" s="24"/>
      <c r="L135" s="23">
        <f t="shared" si="2"/>
        <v>42</v>
      </c>
    </row>
    <row r="136" spans="2:12" ht="15.5" x14ac:dyDescent="0.35">
      <c r="B136" s="12" t="s">
        <v>409</v>
      </c>
      <c r="C136" s="23">
        <v>8</v>
      </c>
      <c r="D136" s="23">
        <v>13</v>
      </c>
      <c r="E136" s="23">
        <v>13</v>
      </c>
      <c r="F136" s="23">
        <v>11</v>
      </c>
      <c r="G136" s="23">
        <v>13</v>
      </c>
      <c r="H136" s="23">
        <v>18</v>
      </c>
      <c r="I136" s="23">
        <v>16</v>
      </c>
      <c r="J136" s="23">
        <v>0</v>
      </c>
      <c r="K136" s="24"/>
      <c r="L136" s="23">
        <f t="shared" si="2"/>
        <v>92</v>
      </c>
    </row>
    <row r="137" spans="2:12" ht="15.5" x14ac:dyDescent="0.35">
      <c r="B137" s="12" t="s">
        <v>410</v>
      </c>
      <c r="C137" s="23">
        <v>5</v>
      </c>
      <c r="D137" s="23">
        <v>0</v>
      </c>
      <c r="E137" s="23">
        <v>2</v>
      </c>
      <c r="F137" s="23">
        <v>11</v>
      </c>
      <c r="G137" s="23">
        <v>16</v>
      </c>
      <c r="H137" s="23">
        <v>17</v>
      </c>
      <c r="I137" s="23">
        <v>5</v>
      </c>
      <c r="J137" s="23">
        <v>2</v>
      </c>
      <c r="K137" s="24"/>
      <c r="L137" s="23">
        <f t="shared" si="2"/>
        <v>58</v>
      </c>
    </row>
    <row r="138" spans="2:12" ht="15.5" x14ac:dyDescent="0.35">
      <c r="B138" s="12" t="s">
        <v>411</v>
      </c>
      <c r="C138" s="23">
        <v>3</v>
      </c>
      <c r="D138" s="23">
        <v>5</v>
      </c>
      <c r="E138" s="23">
        <v>22</v>
      </c>
      <c r="F138" s="23">
        <v>11</v>
      </c>
      <c r="G138" s="23">
        <v>14</v>
      </c>
      <c r="H138" s="23">
        <v>14</v>
      </c>
      <c r="I138" s="23">
        <v>9</v>
      </c>
      <c r="J138" s="23">
        <v>0</v>
      </c>
      <c r="K138" s="24"/>
      <c r="L138" s="23">
        <f t="shared" si="2"/>
        <v>78</v>
      </c>
    </row>
    <row r="139" spans="2:12" ht="15.5" x14ac:dyDescent="0.35">
      <c r="B139" s="12" t="s">
        <v>285</v>
      </c>
      <c r="C139" s="23">
        <v>167</v>
      </c>
      <c r="D139" s="23">
        <v>374</v>
      </c>
      <c r="E139" s="23">
        <v>304</v>
      </c>
      <c r="F139" s="23">
        <v>160</v>
      </c>
      <c r="G139" s="23">
        <v>100</v>
      </c>
      <c r="H139" s="23">
        <v>53</v>
      </c>
      <c r="I139" s="23">
        <v>49</v>
      </c>
      <c r="J139" s="23">
        <v>1</v>
      </c>
      <c r="K139" s="24"/>
      <c r="L139" s="23">
        <f t="shared" si="2"/>
        <v>1208</v>
      </c>
    </row>
    <row r="140" spans="2:12" ht="15.5" x14ac:dyDescent="0.35">
      <c r="B140" s="12" t="s">
        <v>286</v>
      </c>
      <c r="C140" s="23">
        <v>5</v>
      </c>
      <c r="D140" s="23">
        <v>1</v>
      </c>
      <c r="E140" s="23">
        <v>20</v>
      </c>
      <c r="F140" s="23">
        <v>11</v>
      </c>
      <c r="G140" s="23">
        <v>40</v>
      </c>
      <c r="H140" s="23">
        <v>20</v>
      </c>
      <c r="I140" s="23">
        <v>4</v>
      </c>
      <c r="J140" s="23">
        <v>3</v>
      </c>
      <c r="K140" s="24"/>
      <c r="L140" s="23">
        <f t="shared" si="2"/>
        <v>104</v>
      </c>
    </row>
    <row r="141" spans="2:12" ht="15.5" x14ac:dyDescent="0.35">
      <c r="B141" s="12" t="s">
        <v>287</v>
      </c>
      <c r="C141" s="23">
        <v>1615</v>
      </c>
      <c r="D141" s="23">
        <v>2298</v>
      </c>
      <c r="E141" s="23">
        <v>1442</v>
      </c>
      <c r="F141" s="23">
        <v>994</v>
      </c>
      <c r="G141" s="23">
        <v>479</v>
      </c>
      <c r="H141" s="23">
        <v>96</v>
      </c>
      <c r="I141" s="23">
        <v>9</v>
      </c>
      <c r="J141" s="23">
        <v>2</v>
      </c>
      <c r="K141" s="24"/>
      <c r="L141" s="23">
        <f t="shared" si="2"/>
        <v>6935</v>
      </c>
    </row>
    <row r="142" spans="2:12" ht="15.5" x14ac:dyDescent="0.35">
      <c r="B142" s="12" t="s">
        <v>288</v>
      </c>
      <c r="C142" s="23">
        <v>4</v>
      </c>
      <c r="D142" s="23">
        <v>49</v>
      </c>
      <c r="E142" s="23">
        <v>41</v>
      </c>
      <c r="F142" s="23">
        <v>49</v>
      </c>
      <c r="G142" s="23">
        <v>54</v>
      </c>
      <c r="H142" s="23">
        <v>46</v>
      </c>
      <c r="I142" s="23">
        <v>46</v>
      </c>
      <c r="J142" s="23">
        <v>5</v>
      </c>
      <c r="K142" s="24"/>
      <c r="L142" s="23">
        <f t="shared" si="2"/>
        <v>294</v>
      </c>
    </row>
    <row r="143" spans="2:12" ht="15.5" x14ac:dyDescent="0.35">
      <c r="B143" s="12" t="s">
        <v>412</v>
      </c>
      <c r="C143" s="23">
        <v>80</v>
      </c>
      <c r="D143" s="23">
        <v>76</v>
      </c>
      <c r="E143" s="23">
        <v>72</v>
      </c>
      <c r="F143" s="23">
        <v>100</v>
      </c>
      <c r="G143" s="23">
        <v>94</v>
      </c>
      <c r="H143" s="23">
        <v>48</v>
      </c>
      <c r="I143" s="23">
        <v>20</v>
      </c>
      <c r="J143" s="23">
        <v>3</v>
      </c>
      <c r="K143" s="24"/>
      <c r="L143" s="23">
        <f t="shared" si="2"/>
        <v>493</v>
      </c>
    </row>
    <row r="144" spans="2:12" ht="15.5" x14ac:dyDescent="0.35">
      <c r="B144" s="12" t="s">
        <v>290</v>
      </c>
      <c r="C144" s="23">
        <v>15</v>
      </c>
      <c r="D144" s="23">
        <v>15</v>
      </c>
      <c r="E144" s="23">
        <v>15</v>
      </c>
      <c r="F144" s="23">
        <v>37</v>
      </c>
      <c r="G144" s="23">
        <v>31</v>
      </c>
      <c r="H144" s="23">
        <v>44</v>
      </c>
      <c r="I144" s="23">
        <v>22</v>
      </c>
      <c r="J144" s="23">
        <v>6</v>
      </c>
      <c r="K144" s="24"/>
      <c r="L144" s="23">
        <f t="shared" si="2"/>
        <v>185</v>
      </c>
    </row>
    <row r="145" spans="2:12" ht="15.5" x14ac:dyDescent="0.35">
      <c r="B145" s="12" t="s">
        <v>291</v>
      </c>
      <c r="C145" s="23">
        <v>3</v>
      </c>
      <c r="D145" s="23">
        <v>0</v>
      </c>
      <c r="E145" s="23">
        <v>7</v>
      </c>
      <c r="F145" s="23">
        <v>10</v>
      </c>
      <c r="G145" s="23">
        <v>9</v>
      </c>
      <c r="H145" s="23">
        <v>16</v>
      </c>
      <c r="I145" s="23">
        <v>6</v>
      </c>
      <c r="J145" s="23">
        <v>1</v>
      </c>
      <c r="K145" s="24"/>
      <c r="L145" s="23">
        <f t="shared" si="2"/>
        <v>52</v>
      </c>
    </row>
    <row r="146" spans="2:12" ht="15.5" x14ac:dyDescent="0.35">
      <c r="B146" s="12" t="s">
        <v>292</v>
      </c>
      <c r="C146" s="23">
        <v>19</v>
      </c>
      <c r="D146" s="23">
        <v>68</v>
      </c>
      <c r="E146" s="23">
        <v>24</v>
      </c>
      <c r="F146" s="23">
        <v>37</v>
      </c>
      <c r="G146" s="23">
        <v>44</v>
      </c>
      <c r="H146" s="23">
        <v>33</v>
      </c>
      <c r="I146" s="23">
        <v>5</v>
      </c>
      <c r="J146" s="23">
        <v>0</v>
      </c>
      <c r="K146" s="24"/>
      <c r="L146" s="23">
        <f t="shared" si="2"/>
        <v>230</v>
      </c>
    </row>
    <row r="147" spans="2:12" ht="15.5" x14ac:dyDescent="0.35">
      <c r="B147" s="12" t="s">
        <v>293</v>
      </c>
      <c r="C147" s="23">
        <v>2</v>
      </c>
      <c r="D147" s="23">
        <v>9</v>
      </c>
      <c r="E147" s="23">
        <v>6</v>
      </c>
      <c r="F147" s="23">
        <v>7</v>
      </c>
      <c r="G147" s="23">
        <v>6</v>
      </c>
      <c r="H147" s="23">
        <v>11</v>
      </c>
      <c r="I147" s="23">
        <v>6</v>
      </c>
      <c r="J147" s="23">
        <v>0</v>
      </c>
      <c r="K147" s="24"/>
      <c r="L147" s="23">
        <f t="shared" si="2"/>
        <v>47</v>
      </c>
    </row>
    <row r="148" spans="2:12" ht="15.5" x14ac:dyDescent="0.35">
      <c r="B148" s="12" t="s">
        <v>294</v>
      </c>
      <c r="C148" s="23">
        <v>4</v>
      </c>
      <c r="D148" s="23">
        <v>30</v>
      </c>
      <c r="E148" s="23">
        <v>22</v>
      </c>
      <c r="F148" s="23">
        <v>31</v>
      </c>
      <c r="G148" s="23">
        <v>45</v>
      </c>
      <c r="H148" s="23">
        <v>22</v>
      </c>
      <c r="I148" s="23">
        <v>7</v>
      </c>
      <c r="J148" s="23">
        <v>0</v>
      </c>
      <c r="K148" s="24"/>
      <c r="L148" s="23">
        <f t="shared" si="2"/>
        <v>161</v>
      </c>
    </row>
    <row r="149" spans="2:12" ht="15.5" x14ac:dyDescent="0.35">
      <c r="B149" s="12" t="s">
        <v>295</v>
      </c>
      <c r="C149" s="23">
        <v>4</v>
      </c>
      <c r="D149" s="23">
        <v>2</v>
      </c>
      <c r="E149" s="23">
        <v>30</v>
      </c>
      <c r="F149" s="23">
        <v>12</v>
      </c>
      <c r="G149" s="23">
        <v>12</v>
      </c>
      <c r="H149" s="23">
        <v>22</v>
      </c>
      <c r="I149" s="23">
        <v>5</v>
      </c>
      <c r="J149" s="23">
        <v>1</v>
      </c>
      <c r="K149" s="24"/>
      <c r="L149" s="23">
        <f t="shared" si="2"/>
        <v>88</v>
      </c>
    </row>
    <row r="150" spans="2:12" ht="15.5" x14ac:dyDescent="0.35">
      <c r="B150" s="12" t="s">
        <v>296</v>
      </c>
      <c r="C150" s="23">
        <v>79</v>
      </c>
      <c r="D150" s="23">
        <v>106</v>
      </c>
      <c r="E150" s="23">
        <v>100</v>
      </c>
      <c r="F150" s="23">
        <v>155</v>
      </c>
      <c r="G150" s="23">
        <v>138</v>
      </c>
      <c r="H150" s="23">
        <v>74</v>
      </c>
      <c r="I150" s="23">
        <v>29</v>
      </c>
      <c r="J150" s="23">
        <v>2</v>
      </c>
      <c r="K150" s="24"/>
      <c r="L150" s="23">
        <f t="shared" si="2"/>
        <v>683</v>
      </c>
    </row>
    <row r="151" spans="2:12" ht="15.5" x14ac:dyDescent="0.35">
      <c r="B151" s="12" t="s">
        <v>297</v>
      </c>
      <c r="C151" s="23">
        <v>38</v>
      </c>
      <c r="D151" s="23">
        <v>28</v>
      </c>
      <c r="E151" s="23">
        <v>52</v>
      </c>
      <c r="F151" s="23">
        <v>57</v>
      </c>
      <c r="G151" s="23">
        <v>86</v>
      </c>
      <c r="H151" s="23">
        <v>67</v>
      </c>
      <c r="I151" s="23">
        <v>24</v>
      </c>
      <c r="J151" s="23">
        <v>1</v>
      </c>
      <c r="K151" s="24"/>
      <c r="L151" s="23">
        <f t="shared" si="2"/>
        <v>353</v>
      </c>
    </row>
    <row r="152" spans="2:12" ht="15.5" x14ac:dyDescent="0.35">
      <c r="B152" s="12" t="s">
        <v>298</v>
      </c>
      <c r="C152" s="23">
        <v>4</v>
      </c>
      <c r="D152" s="23">
        <v>0</v>
      </c>
      <c r="E152" s="23">
        <v>5</v>
      </c>
      <c r="F152" s="23">
        <v>11</v>
      </c>
      <c r="G152" s="23">
        <v>12</v>
      </c>
      <c r="H152" s="23">
        <v>21</v>
      </c>
      <c r="I152" s="23">
        <v>15</v>
      </c>
      <c r="J152" s="23">
        <v>4</v>
      </c>
      <c r="K152" s="24"/>
      <c r="L152" s="23">
        <f t="shared" si="2"/>
        <v>72</v>
      </c>
    </row>
    <row r="153" spans="2:12" ht="15.5" x14ac:dyDescent="0.35">
      <c r="B153" s="12" t="s">
        <v>299</v>
      </c>
      <c r="C153" s="23">
        <v>2</v>
      </c>
      <c r="D153" s="23">
        <v>2</v>
      </c>
      <c r="E153" s="23">
        <v>9</v>
      </c>
      <c r="F153" s="23">
        <v>15</v>
      </c>
      <c r="G153" s="23">
        <v>20</v>
      </c>
      <c r="H153" s="23">
        <v>32</v>
      </c>
      <c r="I153" s="23">
        <v>19</v>
      </c>
      <c r="J153" s="23">
        <v>2</v>
      </c>
      <c r="K153" s="24"/>
      <c r="L153" s="23">
        <f t="shared" si="2"/>
        <v>101</v>
      </c>
    </row>
    <row r="154" spans="2:12" ht="15.5" x14ac:dyDescent="0.35">
      <c r="B154" s="12" t="s">
        <v>300</v>
      </c>
      <c r="C154" s="23">
        <v>560</v>
      </c>
      <c r="D154" s="23">
        <v>1320</v>
      </c>
      <c r="E154" s="23">
        <v>830</v>
      </c>
      <c r="F154" s="23">
        <v>535</v>
      </c>
      <c r="G154" s="23">
        <v>301</v>
      </c>
      <c r="H154" s="23">
        <v>104</v>
      </c>
      <c r="I154" s="23">
        <v>15</v>
      </c>
      <c r="J154" s="23">
        <v>1</v>
      </c>
      <c r="K154" s="24"/>
      <c r="L154" s="23">
        <f t="shared" si="2"/>
        <v>3666</v>
      </c>
    </row>
    <row r="155" spans="2:12" ht="15.5" x14ac:dyDescent="0.35">
      <c r="B155" s="12" t="s">
        <v>301</v>
      </c>
      <c r="C155" s="23">
        <v>3</v>
      </c>
      <c r="D155" s="23">
        <v>0</v>
      </c>
      <c r="E155" s="23">
        <v>10</v>
      </c>
      <c r="F155" s="23">
        <v>7</v>
      </c>
      <c r="G155" s="23">
        <v>2</v>
      </c>
      <c r="H155" s="23">
        <v>4</v>
      </c>
      <c r="I155" s="23">
        <v>4</v>
      </c>
      <c r="J155" s="23">
        <v>0</v>
      </c>
      <c r="K155" s="24"/>
      <c r="L155" s="23">
        <f t="shared" si="2"/>
        <v>30</v>
      </c>
    </row>
    <row r="156" spans="2:12" ht="15.5" x14ac:dyDescent="0.35">
      <c r="B156" s="12" t="s">
        <v>302</v>
      </c>
      <c r="C156" s="23">
        <v>10</v>
      </c>
      <c r="D156" s="23">
        <v>9</v>
      </c>
      <c r="E156" s="23">
        <v>11</v>
      </c>
      <c r="F156" s="23">
        <v>13</v>
      </c>
      <c r="G156" s="23">
        <v>13</v>
      </c>
      <c r="H156" s="23">
        <v>16</v>
      </c>
      <c r="I156" s="23">
        <v>21</v>
      </c>
      <c r="J156" s="23">
        <v>2</v>
      </c>
      <c r="K156" s="24"/>
      <c r="L156" s="23">
        <f t="shared" si="2"/>
        <v>95</v>
      </c>
    </row>
    <row r="157" spans="2:12" ht="15.5" x14ac:dyDescent="0.35">
      <c r="B157" s="12" t="s">
        <v>303</v>
      </c>
      <c r="C157" s="23">
        <v>1</v>
      </c>
      <c r="D157" s="23">
        <v>4</v>
      </c>
      <c r="E157" s="23">
        <v>2</v>
      </c>
      <c r="F157" s="23">
        <v>5</v>
      </c>
      <c r="G157" s="23">
        <v>6</v>
      </c>
      <c r="H157" s="23">
        <v>9</v>
      </c>
      <c r="I157" s="23">
        <v>1</v>
      </c>
      <c r="J157" s="23">
        <v>0</v>
      </c>
      <c r="K157" s="24"/>
      <c r="L157" s="23">
        <f t="shared" si="2"/>
        <v>28</v>
      </c>
    </row>
    <row r="158" spans="2:12" ht="15.5" x14ac:dyDescent="0.35">
      <c r="B158" s="12" t="s">
        <v>304</v>
      </c>
      <c r="C158" s="23">
        <v>13</v>
      </c>
      <c r="D158" s="23">
        <v>31</v>
      </c>
      <c r="E158" s="23">
        <v>22</v>
      </c>
      <c r="F158" s="23">
        <v>24</v>
      </c>
      <c r="G158" s="23">
        <v>29</v>
      </c>
      <c r="H158" s="23">
        <v>26</v>
      </c>
      <c r="I158" s="23">
        <v>9</v>
      </c>
      <c r="J158" s="23">
        <v>0</v>
      </c>
      <c r="K158" s="24"/>
      <c r="L158" s="23">
        <f t="shared" si="2"/>
        <v>154</v>
      </c>
    </row>
    <row r="159" spans="2:12" ht="15.5" x14ac:dyDescent="0.35">
      <c r="B159" s="12" t="s">
        <v>305</v>
      </c>
      <c r="C159" s="23">
        <v>82</v>
      </c>
      <c r="D159" s="23">
        <v>164</v>
      </c>
      <c r="E159" s="23">
        <v>233</v>
      </c>
      <c r="F159" s="23">
        <v>209</v>
      </c>
      <c r="G159" s="23">
        <v>263</v>
      </c>
      <c r="H159" s="23">
        <v>95</v>
      </c>
      <c r="I159" s="23">
        <v>55</v>
      </c>
      <c r="J159" s="23">
        <v>4</v>
      </c>
      <c r="K159" s="24"/>
      <c r="L159" s="23">
        <f t="shared" si="2"/>
        <v>1105</v>
      </c>
    </row>
    <row r="160" spans="2:12" ht="15.5" x14ac:dyDescent="0.35">
      <c r="B160" s="12" t="s">
        <v>306</v>
      </c>
      <c r="C160" s="23">
        <v>2</v>
      </c>
      <c r="D160" s="23">
        <v>3</v>
      </c>
      <c r="E160" s="23">
        <v>9</v>
      </c>
      <c r="F160" s="23">
        <v>5</v>
      </c>
      <c r="G160" s="23">
        <v>7</v>
      </c>
      <c r="H160" s="23">
        <v>6</v>
      </c>
      <c r="I160" s="23">
        <v>5</v>
      </c>
      <c r="J160" s="23">
        <v>0</v>
      </c>
      <c r="K160" s="24"/>
      <c r="L160" s="23">
        <f t="shared" si="2"/>
        <v>37</v>
      </c>
    </row>
    <row r="161" spans="2:12" ht="15.5" x14ac:dyDescent="0.35">
      <c r="B161" s="12" t="s">
        <v>307</v>
      </c>
      <c r="C161" s="23">
        <v>13</v>
      </c>
      <c r="D161" s="23">
        <v>41</v>
      </c>
      <c r="E161" s="23">
        <v>24</v>
      </c>
      <c r="F161" s="23">
        <v>30</v>
      </c>
      <c r="G161" s="23">
        <v>36</v>
      </c>
      <c r="H161" s="23">
        <v>33</v>
      </c>
      <c r="I161" s="23">
        <v>4</v>
      </c>
      <c r="J161" s="23">
        <v>0</v>
      </c>
      <c r="K161" s="24"/>
      <c r="L161" s="23">
        <f t="shared" si="2"/>
        <v>181</v>
      </c>
    </row>
    <row r="162" spans="2:12" ht="15.5" x14ac:dyDescent="0.35">
      <c r="B162" s="12" t="s">
        <v>308</v>
      </c>
      <c r="C162" s="23">
        <v>4</v>
      </c>
      <c r="D162" s="23">
        <v>18</v>
      </c>
      <c r="E162" s="23">
        <v>23</v>
      </c>
      <c r="F162" s="23">
        <v>19</v>
      </c>
      <c r="G162" s="23">
        <v>40</v>
      </c>
      <c r="H162" s="23">
        <v>19</v>
      </c>
      <c r="I162" s="23">
        <v>12</v>
      </c>
      <c r="J162" s="23">
        <v>1</v>
      </c>
      <c r="K162" s="24"/>
      <c r="L162" s="23">
        <f t="shared" si="2"/>
        <v>136</v>
      </c>
    </row>
    <row r="163" spans="2:12" ht="15.5" x14ac:dyDescent="0.35">
      <c r="B163" s="12" t="s">
        <v>309</v>
      </c>
      <c r="C163" s="23">
        <v>8</v>
      </c>
      <c r="D163" s="23">
        <v>11</v>
      </c>
      <c r="E163" s="23">
        <v>39</v>
      </c>
      <c r="F163" s="23">
        <v>25</v>
      </c>
      <c r="G163" s="23">
        <v>30</v>
      </c>
      <c r="H163" s="23">
        <v>34</v>
      </c>
      <c r="I163" s="23">
        <v>27</v>
      </c>
      <c r="J163" s="23">
        <v>3</v>
      </c>
      <c r="K163" s="24"/>
      <c r="L163" s="23">
        <f t="shared" si="2"/>
        <v>177</v>
      </c>
    </row>
    <row r="164" spans="2:12" ht="15.5" x14ac:dyDescent="0.35">
      <c r="B164" s="12" t="s">
        <v>310</v>
      </c>
      <c r="C164" s="23">
        <v>6</v>
      </c>
      <c r="D164" s="23">
        <v>53</v>
      </c>
      <c r="E164" s="23">
        <v>47</v>
      </c>
      <c r="F164" s="23">
        <v>37</v>
      </c>
      <c r="G164" s="23">
        <v>70</v>
      </c>
      <c r="H164" s="23">
        <v>20</v>
      </c>
      <c r="I164" s="23">
        <v>15</v>
      </c>
      <c r="J164" s="23">
        <v>0</v>
      </c>
      <c r="K164" s="24"/>
      <c r="L164" s="23">
        <f t="shared" si="2"/>
        <v>248</v>
      </c>
    </row>
    <row r="165" spans="2:12" ht="15.5" x14ac:dyDescent="0.35">
      <c r="B165" s="12" t="s">
        <v>311</v>
      </c>
      <c r="C165" s="23">
        <v>22</v>
      </c>
      <c r="D165" s="23">
        <v>110</v>
      </c>
      <c r="E165" s="23">
        <v>79</v>
      </c>
      <c r="F165" s="23">
        <v>204</v>
      </c>
      <c r="G165" s="23">
        <v>260</v>
      </c>
      <c r="H165" s="23">
        <v>110</v>
      </c>
      <c r="I165" s="23">
        <v>50</v>
      </c>
      <c r="J165" s="23">
        <v>3</v>
      </c>
      <c r="K165" s="24"/>
      <c r="L165" s="23">
        <f t="shared" si="2"/>
        <v>838</v>
      </c>
    </row>
    <row r="166" spans="2:12" ht="15.5" x14ac:dyDescent="0.35">
      <c r="B166" s="12" t="s">
        <v>413</v>
      </c>
      <c r="C166" s="23">
        <v>9</v>
      </c>
      <c r="D166" s="23">
        <v>45</v>
      </c>
      <c r="E166" s="23">
        <v>33</v>
      </c>
      <c r="F166" s="23">
        <v>88</v>
      </c>
      <c r="G166" s="23">
        <v>61</v>
      </c>
      <c r="H166" s="23">
        <v>40</v>
      </c>
      <c r="I166" s="23">
        <v>20</v>
      </c>
      <c r="J166" s="23">
        <v>2</v>
      </c>
      <c r="K166" s="24"/>
      <c r="L166" s="23">
        <f t="shared" si="2"/>
        <v>298</v>
      </c>
    </row>
    <row r="167" spans="2:12" ht="15.5" x14ac:dyDescent="0.35">
      <c r="B167" s="12" t="s">
        <v>313</v>
      </c>
      <c r="C167" s="23">
        <v>17</v>
      </c>
      <c r="D167" s="23">
        <v>26</v>
      </c>
      <c r="E167" s="23">
        <v>56</v>
      </c>
      <c r="F167" s="23">
        <v>55</v>
      </c>
      <c r="G167" s="23">
        <v>52</v>
      </c>
      <c r="H167" s="23">
        <v>30</v>
      </c>
      <c r="I167" s="23">
        <v>6</v>
      </c>
      <c r="J167" s="23">
        <v>0</v>
      </c>
      <c r="K167" s="24"/>
      <c r="L167" s="23">
        <f t="shared" si="2"/>
        <v>242</v>
      </c>
    </row>
    <row r="168" spans="2:12" ht="15.5" x14ac:dyDescent="0.35">
      <c r="B168" s="12" t="s">
        <v>314</v>
      </c>
      <c r="C168" s="23">
        <v>12</v>
      </c>
      <c r="D168" s="23">
        <v>17</v>
      </c>
      <c r="E168" s="23">
        <v>16</v>
      </c>
      <c r="F168" s="23">
        <v>46</v>
      </c>
      <c r="G168" s="23">
        <v>83</v>
      </c>
      <c r="H168" s="23">
        <v>65</v>
      </c>
      <c r="I168" s="23">
        <v>26</v>
      </c>
      <c r="J168" s="23">
        <v>0</v>
      </c>
      <c r="K168" s="24"/>
      <c r="L168" s="23">
        <f t="shared" si="2"/>
        <v>265</v>
      </c>
    </row>
    <row r="169" spans="2:12" ht="15.5" x14ac:dyDescent="0.35">
      <c r="B169" s="12" t="s">
        <v>315</v>
      </c>
      <c r="C169" s="23">
        <v>37</v>
      </c>
      <c r="D169" s="23">
        <v>58</v>
      </c>
      <c r="E169" s="23">
        <v>68</v>
      </c>
      <c r="F169" s="23">
        <v>68</v>
      </c>
      <c r="G169" s="23">
        <v>52</v>
      </c>
      <c r="H169" s="23">
        <v>50</v>
      </c>
      <c r="I169" s="23">
        <v>7</v>
      </c>
      <c r="J169" s="23">
        <v>0</v>
      </c>
      <c r="K169" s="24"/>
      <c r="L169" s="23">
        <f t="shared" si="2"/>
        <v>340</v>
      </c>
    </row>
    <row r="170" spans="2:12" ht="15.5" x14ac:dyDescent="0.35">
      <c r="B170" s="12" t="s">
        <v>316</v>
      </c>
      <c r="C170" s="23">
        <v>77</v>
      </c>
      <c r="D170" s="23">
        <v>234</v>
      </c>
      <c r="E170" s="23">
        <v>177</v>
      </c>
      <c r="F170" s="23">
        <v>180</v>
      </c>
      <c r="G170" s="23">
        <v>110</v>
      </c>
      <c r="H170" s="23">
        <v>43</v>
      </c>
      <c r="I170" s="23">
        <v>44</v>
      </c>
      <c r="J170" s="23">
        <v>1</v>
      </c>
      <c r="K170" s="24"/>
      <c r="L170" s="23">
        <f t="shared" si="2"/>
        <v>866</v>
      </c>
    </row>
    <row r="171" spans="2:12" ht="15.5" x14ac:dyDescent="0.35">
      <c r="B171" s="12" t="s">
        <v>317</v>
      </c>
      <c r="C171" s="23">
        <v>38</v>
      </c>
      <c r="D171" s="23">
        <v>19</v>
      </c>
      <c r="E171" s="23">
        <v>56</v>
      </c>
      <c r="F171" s="23">
        <v>62</v>
      </c>
      <c r="G171" s="23">
        <v>121</v>
      </c>
      <c r="H171" s="23">
        <v>94</v>
      </c>
      <c r="I171" s="23">
        <v>23</v>
      </c>
      <c r="J171" s="23">
        <v>2</v>
      </c>
      <c r="K171" s="24"/>
      <c r="L171" s="23">
        <f t="shared" si="2"/>
        <v>415</v>
      </c>
    </row>
    <row r="172" spans="2:12" ht="15.5" x14ac:dyDescent="0.35">
      <c r="B172" s="12" t="s">
        <v>318</v>
      </c>
      <c r="C172" s="23">
        <v>14</v>
      </c>
      <c r="D172" s="23">
        <v>27</v>
      </c>
      <c r="E172" s="23">
        <v>45</v>
      </c>
      <c r="F172" s="23">
        <v>52</v>
      </c>
      <c r="G172" s="23">
        <v>47</v>
      </c>
      <c r="H172" s="23">
        <v>40</v>
      </c>
      <c r="I172" s="23">
        <v>20</v>
      </c>
      <c r="J172" s="23">
        <v>2</v>
      </c>
      <c r="K172" s="24"/>
      <c r="L172" s="23">
        <f t="shared" si="2"/>
        <v>247</v>
      </c>
    </row>
    <row r="173" spans="2:12" ht="15.5" x14ac:dyDescent="0.35">
      <c r="B173" s="12" t="s">
        <v>319</v>
      </c>
      <c r="C173" s="23">
        <v>12</v>
      </c>
      <c r="D173" s="23">
        <v>38</v>
      </c>
      <c r="E173" s="23">
        <v>26</v>
      </c>
      <c r="F173" s="23">
        <v>45</v>
      </c>
      <c r="G173" s="23">
        <v>62</v>
      </c>
      <c r="H173" s="23">
        <v>45</v>
      </c>
      <c r="I173" s="23">
        <v>47</v>
      </c>
      <c r="J173" s="23">
        <v>7</v>
      </c>
      <c r="K173" s="24"/>
      <c r="L173" s="23">
        <f t="shared" si="2"/>
        <v>282</v>
      </c>
    </row>
    <row r="174" spans="2:12" ht="15.5" x14ac:dyDescent="0.35">
      <c r="B174" s="12" t="s">
        <v>320</v>
      </c>
      <c r="C174" s="23">
        <v>12</v>
      </c>
      <c r="D174" s="23">
        <v>100</v>
      </c>
      <c r="E174" s="23">
        <v>56</v>
      </c>
      <c r="F174" s="23">
        <v>103</v>
      </c>
      <c r="G174" s="23">
        <v>95</v>
      </c>
      <c r="H174" s="23">
        <v>31</v>
      </c>
      <c r="I174" s="23">
        <v>8</v>
      </c>
      <c r="J174" s="23">
        <v>1</v>
      </c>
      <c r="K174" s="24"/>
      <c r="L174" s="23">
        <f t="shared" si="2"/>
        <v>406</v>
      </c>
    </row>
    <row r="175" spans="2:12" ht="15.5" x14ac:dyDescent="0.35">
      <c r="B175" s="12" t="s">
        <v>321</v>
      </c>
      <c r="C175" s="23">
        <v>111</v>
      </c>
      <c r="D175" s="23">
        <v>269</v>
      </c>
      <c r="E175" s="23">
        <v>331</v>
      </c>
      <c r="F175" s="23">
        <v>319</v>
      </c>
      <c r="G175" s="23">
        <v>174</v>
      </c>
      <c r="H175" s="23">
        <v>78</v>
      </c>
      <c r="I175" s="23">
        <v>15</v>
      </c>
      <c r="J175" s="23">
        <v>2</v>
      </c>
      <c r="K175" s="24"/>
      <c r="L175" s="23">
        <f t="shared" si="2"/>
        <v>1299</v>
      </c>
    </row>
    <row r="176" spans="2:12" ht="15.5" x14ac:dyDescent="0.35">
      <c r="B176" s="12" t="s">
        <v>322</v>
      </c>
      <c r="C176" s="23">
        <v>223</v>
      </c>
      <c r="D176" s="23">
        <v>454</v>
      </c>
      <c r="E176" s="23">
        <v>205</v>
      </c>
      <c r="F176" s="23">
        <v>118</v>
      </c>
      <c r="G176" s="23">
        <v>57</v>
      </c>
      <c r="H176" s="23">
        <v>24</v>
      </c>
      <c r="I176" s="23">
        <v>0</v>
      </c>
      <c r="J176" s="23">
        <v>0</v>
      </c>
      <c r="K176" s="24"/>
      <c r="L176" s="23">
        <f t="shared" si="2"/>
        <v>1081</v>
      </c>
    </row>
    <row r="177" spans="2:12" ht="15.5" x14ac:dyDescent="0.35">
      <c r="B177" s="12" t="s">
        <v>323</v>
      </c>
      <c r="C177" s="23">
        <v>460</v>
      </c>
      <c r="D177" s="23">
        <v>985</v>
      </c>
      <c r="E177" s="23">
        <v>794</v>
      </c>
      <c r="F177" s="23">
        <v>386</v>
      </c>
      <c r="G177" s="23">
        <v>217</v>
      </c>
      <c r="H177" s="23">
        <v>112</v>
      </c>
      <c r="I177" s="23">
        <v>34</v>
      </c>
      <c r="J177" s="23">
        <v>0</v>
      </c>
      <c r="K177" s="24"/>
      <c r="L177" s="23">
        <f t="shared" si="2"/>
        <v>2988</v>
      </c>
    </row>
    <row r="178" spans="2:12" ht="15.5" x14ac:dyDescent="0.35">
      <c r="B178" s="12" t="s">
        <v>324</v>
      </c>
      <c r="C178" s="23">
        <v>30</v>
      </c>
      <c r="D178" s="23">
        <v>221</v>
      </c>
      <c r="E178" s="23">
        <v>60</v>
      </c>
      <c r="F178" s="23">
        <v>75</v>
      </c>
      <c r="G178" s="23">
        <v>42</v>
      </c>
      <c r="H178" s="23">
        <v>21</v>
      </c>
      <c r="I178" s="23">
        <v>6</v>
      </c>
      <c r="J178" s="23">
        <v>0</v>
      </c>
      <c r="K178" s="24"/>
      <c r="L178" s="23">
        <f t="shared" si="2"/>
        <v>455</v>
      </c>
    </row>
    <row r="179" spans="2:12" ht="15.5" x14ac:dyDescent="0.35">
      <c r="B179" s="12" t="s">
        <v>325</v>
      </c>
      <c r="C179" s="23">
        <v>13</v>
      </c>
      <c r="D179" s="23">
        <v>5</v>
      </c>
      <c r="E179" s="23">
        <v>12</v>
      </c>
      <c r="F179" s="23">
        <v>10</v>
      </c>
      <c r="G179" s="23">
        <v>32</v>
      </c>
      <c r="H179" s="23">
        <v>23</v>
      </c>
      <c r="I179" s="23">
        <v>2</v>
      </c>
      <c r="J179" s="23">
        <v>0</v>
      </c>
      <c r="K179" s="24"/>
      <c r="L179" s="23">
        <f t="shared" si="2"/>
        <v>97</v>
      </c>
    </row>
    <row r="180" spans="2:12" ht="15.5" x14ac:dyDescent="0.35">
      <c r="B180" s="12" t="s">
        <v>326</v>
      </c>
      <c r="C180" s="23">
        <v>5</v>
      </c>
      <c r="D180" s="23">
        <v>12</v>
      </c>
      <c r="E180" s="23">
        <v>15</v>
      </c>
      <c r="F180" s="23">
        <v>8</v>
      </c>
      <c r="G180" s="23">
        <v>15</v>
      </c>
      <c r="H180" s="23">
        <v>8</v>
      </c>
      <c r="I180" s="23">
        <v>0</v>
      </c>
      <c r="J180" s="23"/>
      <c r="K180" s="24"/>
      <c r="L180" s="23">
        <f t="shared" si="2"/>
        <v>63</v>
      </c>
    </row>
    <row r="181" spans="2:12" ht="15.5" x14ac:dyDescent="0.35">
      <c r="B181" s="12" t="s">
        <v>327</v>
      </c>
      <c r="C181" s="23">
        <v>31</v>
      </c>
      <c r="D181" s="23">
        <v>70</v>
      </c>
      <c r="E181" s="23">
        <v>65</v>
      </c>
      <c r="F181" s="23">
        <v>148</v>
      </c>
      <c r="G181" s="23">
        <v>99</v>
      </c>
      <c r="H181" s="23">
        <v>77</v>
      </c>
      <c r="I181" s="23">
        <v>25</v>
      </c>
      <c r="J181" s="23">
        <v>0</v>
      </c>
      <c r="K181" s="24"/>
      <c r="L181" s="23">
        <f t="shared" si="2"/>
        <v>515</v>
      </c>
    </row>
    <row r="182" spans="2:12" ht="15.5" x14ac:dyDescent="0.35">
      <c r="B182" s="12" t="s">
        <v>328</v>
      </c>
      <c r="C182" s="23">
        <v>35</v>
      </c>
      <c r="D182" s="23">
        <v>139</v>
      </c>
      <c r="E182" s="23">
        <v>88</v>
      </c>
      <c r="F182" s="23">
        <v>103</v>
      </c>
      <c r="G182" s="23">
        <v>153</v>
      </c>
      <c r="H182" s="23">
        <v>77</v>
      </c>
      <c r="I182" s="23">
        <v>29</v>
      </c>
      <c r="J182" s="23">
        <v>3</v>
      </c>
      <c r="K182" s="24"/>
      <c r="L182" s="23">
        <f t="shared" si="2"/>
        <v>627</v>
      </c>
    </row>
    <row r="183" spans="2:12" ht="15.5" x14ac:dyDescent="0.35">
      <c r="B183" s="12" t="s">
        <v>329</v>
      </c>
      <c r="C183" s="23">
        <v>11</v>
      </c>
      <c r="D183" s="23">
        <v>22</v>
      </c>
      <c r="E183" s="23">
        <v>26</v>
      </c>
      <c r="F183" s="23">
        <v>31</v>
      </c>
      <c r="G183" s="23">
        <v>38</v>
      </c>
      <c r="H183" s="23">
        <v>33</v>
      </c>
      <c r="I183" s="23">
        <v>21</v>
      </c>
      <c r="J183" s="23">
        <v>1</v>
      </c>
      <c r="K183" s="24"/>
      <c r="L183" s="23">
        <f t="shared" si="2"/>
        <v>183</v>
      </c>
    </row>
    <row r="184" spans="2:12" ht="15.5" x14ac:dyDescent="0.35">
      <c r="B184" s="12" t="s">
        <v>330</v>
      </c>
      <c r="C184" s="23">
        <v>0</v>
      </c>
      <c r="D184" s="23">
        <v>0</v>
      </c>
      <c r="E184" s="23">
        <v>10</v>
      </c>
      <c r="F184" s="23">
        <v>8</v>
      </c>
      <c r="G184" s="23">
        <v>10</v>
      </c>
      <c r="H184" s="23">
        <v>9</v>
      </c>
      <c r="I184" s="23">
        <v>11</v>
      </c>
      <c r="J184" s="23">
        <v>0</v>
      </c>
      <c r="K184" s="24"/>
      <c r="L184" s="23">
        <f t="shared" si="2"/>
        <v>48</v>
      </c>
    </row>
    <row r="185" spans="2:12" ht="15.5" x14ac:dyDescent="0.35">
      <c r="B185" s="12" t="s">
        <v>331</v>
      </c>
      <c r="C185" s="23">
        <v>1</v>
      </c>
      <c r="D185" s="23">
        <v>6</v>
      </c>
      <c r="E185" s="23">
        <v>8</v>
      </c>
      <c r="F185" s="23">
        <v>3</v>
      </c>
      <c r="G185" s="23">
        <v>1</v>
      </c>
      <c r="H185" s="23">
        <v>8</v>
      </c>
      <c r="I185" s="23">
        <v>3</v>
      </c>
      <c r="J185" s="23">
        <v>1</v>
      </c>
      <c r="K185" s="24"/>
      <c r="L185" s="23">
        <f t="shared" si="2"/>
        <v>31</v>
      </c>
    </row>
    <row r="186" spans="2:12" ht="15.5" x14ac:dyDescent="0.35">
      <c r="B186" s="12" t="s">
        <v>332</v>
      </c>
      <c r="C186" s="23">
        <v>2</v>
      </c>
      <c r="D186" s="23">
        <v>3</v>
      </c>
      <c r="E186" s="23">
        <v>10</v>
      </c>
      <c r="F186" s="23">
        <v>15</v>
      </c>
      <c r="G186" s="23">
        <v>15</v>
      </c>
      <c r="H186" s="23">
        <v>30</v>
      </c>
      <c r="I186" s="23">
        <v>4</v>
      </c>
      <c r="J186" s="23">
        <v>0</v>
      </c>
      <c r="K186" s="24"/>
      <c r="L186" s="23">
        <f t="shared" si="2"/>
        <v>79</v>
      </c>
    </row>
    <row r="187" spans="2:12" ht="15.5" x14ac:dyDescent="0.35">
      <c r="B187" s="12" t="s">
        <v>333</v>
      </c>
      <c r="C187" s="23">
        <v>181</v>
      </c>
      <c r="D187" s="23">
        <v>192</v>
      </c>
      <c r="E187" s="23">
        <v>80</v>
      </c>
      <c r="F187" s="23">
        <v>42</v>
      </c>
      <c r="G187" s="23">
        <v>42</v>
      </c>
      <c r="H187" s="23">
        <v>8</v>
      </c>
      <c r="I187" s="23">
        <v>5</v>
      </c>
      <c r="J187" s="23">
        <v>1</v>
      </c>
      <c r="K187" s="24"/>
      <c r="L187" s="23">
        <f t="shared" si="2"/>
        <v>551</v>
      </c>
    </row>
    <row r="188" spans="2:12" ht="15.5" x14ac:dyDescent="0.35">
      <c r="B188" s="12" t="s">
        <v>334</v>
      </c>
      <c r="C188" s="23">
        <v>34</v>
      </c>
      <c r="D188" s="23">
        <v>13</v>
      </c>
      <c r="E188" s="23">
        <v>16</v>
      </c>
      <c r="F188" s="23">
        <v>16</v>
      </c>
      <c r="G188" s="23">
        <v>46</v>
      </c>
      <c r="H188" s="23">
        <v>26</v>
      </c>
      <c r="I188" s="23">
        <v>7</v>
      </c>
      <c r="J188" s="23">
        <v>0</v>
      </c>
      <c r="K188" s="24"/>
      <c r="L188" s="23">
        <f t="shared" si="2"/>
        <v>158</v>
      </c>
    </row>
    <row r="189" spans="2:12" ht="15.5" x14ac:dyDescent="0.35">
      <c r="B189" s="12" t="s">
        <v>335</v>
      </c>
      <c r="C189" s="23">
        <v>20</v>
      </c>
      <c r="D189" s="23">
        <v>55</v>
      </c>
      <c r="E189" s="23">
        <v>67</v>
      </c>
      <c r="F189" s="23">
        <v>60</v>
      </c>
      <c r="G189" s="23">
        <v>70</v>
      </c>
      <c r="H189" s="23">
        <v>77</v>
      </c>
      <c r="I189" s="23">
        <v>47</v>
      </c>
      <c r="J189" s="23">
        <v>1</v>
      </c>
      <c r="K189" s="24"/>
      <c r="L189" s="23">
        <f t="shared" si="2"/>
        <v>397</v>
      </c>
    </row>
    <row r="190" spans="2:12" ht="15.5" x14ac:dyDescent="0.35">
      <c r="B190" s="12" t="s">
        <v>336</v>
      </c>
      <c r="C190" s="23">
        <v>13</v>
      </c>
      <c r="D190" s="23">
        <v>14</v>
      </c>
      <c r="E190" s="23">
        <v>16</v>
      </c>
      <c r="F190" s="23">
        <v>19</v>
      </c>
      <c r="G190" s="23">
        <v>29</v>
      </c>
      <c r="H190" s="23">
        <v>27</v>
      </c>
      <c r="I190" s="23">
        <v>6</v>
      </c>
      <c r="J190" s="23">
        <v>0</v>
      </c>
      <c r="K190" s="24"/>
      <c r="L190" s="23">
        <f t="shared" si="2"/>
        <v>124</v>
      </c>
    </row>
    <row r="191" spans="2:12" ht="15.5" x14ac:dyDescent="0.35">
      <c r="B191" s="12" t="s">
        <v>337</v>
      </c>
      <c r="C191" s="23">
        <v>9</v>
      </c>
      <c r="D191" s="23">
        <v>50</v>
      </c>
      <c r="E191" s="23">
        <v>31</v>
      </c>
      <c r="F191" s="23">
        <v>23</v>
      </c>
      <c r="G191" s="23">
        <v>41</v>
      </c>
      <c r="H191" s="23">
        <v>50</v>
      </c>
      <c r="I191" s="23">
        <v>10</v>
      </c>
      <c r="J191" s="23">
        <v>0</v>
      </c>
      <c r="K191" s="24"/>
      <c r="L191" s="23">
        <f t="shared" si="2"/>
        <v>214</v>
      </c>
    </row>
    <row r="192" spans="2:12" ht="15.5" x14ac:dyDescent="0.35">
      <c r="B192" s="12" t="s">
        <v>338</v>
      </c>
      <c r="C192" s="23">
        <v>265</v>
      </c>
      <c r="D192" s="23">
        <v>855</v>
      </c>
      <c r="E192" s="23">
        <v>552</v>
      </c>
      <c r="F192" s="23">
        <v>278</v>
      </c>
      <c r="G192" s="23">
        <v>312</v>
      </c>
      <c r="H192" s="23">
        <v>81</v>
      </c>
      <c r="I192" s="23">
        <v>41</v>
      </c>
      <c r="J192" s="23">
        <v>5</v>
      </c>
      <c r="K192" s="24"/>
      <c r="L192" s="23">
        <f t="shared" si="2"/>
        <v>2389</v>
      </c>
    </row>
    <row r="193" spans="2:12" ht="15.5" x14ac:dyDescent="0.35">
      <c r="B193" s="12" t="s">
        <v>339</v>
      </c>
      <c r="C193" s="23">
        <v>83</v>
      </c>
      <c r="D193" s="23">
        <v>260</v>
      </c>
      <c r="E193" s="23">
        <v>303</v>
      </c>
      <c r="F193" s="23">
        <v>130</v>
      </c>
      <c r="G193" s="23">
        <v>93</v>
      </c>
      <c r="H193" s="23">
        <v>76</v>
      </c>
      <c r="I193" s="23">
        <v>25</v>
      </c>
      <c r="J193" s="23">
        <v>1</v>
      </c>
      <c r="K193" s="24"/>
      <c r="L193" s="23">
        <f t="shared" si="2"/>
        <v>971</v>
      </c>
    </row>
    <row r="194" spans="2:12" ht="15.5" x14ac:dyDescent="0.35">
      <c r="B194" s="12" t="s">
        <v>340</v>
      </c>
      <c r="C194" s="23">
        <v>115</v>
      </c>
      <c r="D194" s="23">
        <v>349</v>
      </c>
      <c r="E194" s="23">
        <v>526</v>
      </c>
      <c r="F194" s="23">
        <v>260</v>
      </c>
      <c r="G194" s="23">
        <v>180</v>
      </c>
      <c r="H194" s="23">
        <v>54</v>
      </c>
      <c r="I194" s="23">
        <v>43</v>
      </c>
      <c r="J194" s="23">
        <v>5</v>
      </c>
      <c r="K194" s="24"/>
      <c r="L194" s="23">
        <f t="shared" si="2"/>
        <v>1532</v>
      </c>
    </row>
    <row r="195" spans="2:12" ht="15.5" x14ac:dyDescent="0.35">
      <c r="B195" s="12" t="s">
        <v>341</v>
      </c>
      <c r="C195" s="23">
        <v>39</v>
      </c>
      <c r="D195" s="23">
        <v>146</v>
      </c>
      <c r="E195" s="23">
        <v>100</v>
      </c>
      <c r="F195" s="23">
        <v>90</v>
      </c>
      <c r="G195" s="23">
        <v>77</v>
      </c>
      <c r="H195" s="23">
        <v>37</v>
      </c>
      <c r="I195" s="23">
        <v>10</v>
      </c>
      <c r="J195" s="23">
        <v>0</v>
      </c>
      <c r="K195" s="24"/>
      <c r="L195" s="23">
        <f t="shared" si="2"/>
        <v>499</v>
      </c>
    </row>
    <row r="196" spans="2:12" ht="15.5" x14ac:dyDescent="0.35">
      <c r="B196" s="12" t="s">
        <v>342</v>
      </c>
      <c r="C196" s="23">
        <v>7</v>
      </c>
      <c r="D196" s="23">
        <v>151</v>
      </c>
      <c r="E196" s="23">
        <v>87</v>
      </c>
      <c r="F196" s="23">
        <v>37</v>
      </c>
      <c r="G196" s="23">
        <v>34</v>
      </c>
      <c r="H196" s="23">
        <v>21</v>
      </c>
      <c r="I196" s="23">
        <v>9</v>
      </c>
      <c r="J196" s="23">
        <v>0</v>
      </c>
      <c r="K196" s="24"/>
      <c r="L196" s="23">
        <f t="shared" ref="L196:L259" si="3">SUM(C196:J196)</f>
        <v>346</v>
      </c>
    </row>
    <row r="197" spans="2:12" ht="15.5" x14ac:dyDescent="0.35">
      <c r="B197" s="12" t="s">
        <v>343</v>
      </c>
      <c r="C197" s="23">
        <v>15</v>
      </c>
      <c r="D197" s="23">
        <v>3</v>
      </c>
      <c r="E197" s="23">
        <v>15</v>
      </c>
      <c r="F197" s="23">
        <v>16</v>
      </c>
      <c r="G197" s="23">
        <v>24</v>
      </c>
      <c r="H197" s="23">
        <v>17</v>
      </c>
      <c r="I197" s="23">
        <v>5</v>
      </c>
      <c r="J197" s="23">
        <v>0</v>
      </c>
      <c r="K197" s="24"/>
      <c r="L197" s="23">
        <f t="shared" si="3"/>
        <v>95</v>
      </c>
    </row>
    <row r="198" spans="2:12" ht="15.5" x14ac:dyDescent="0.35">
      <c r="B198" s="12" t="s">
        <v>414</v>
      </c>
      <c r="C198" s="23">
        <v>18</v>
      </c>
      <c r="D198" s="23">
        <v>99</v>
      </c>
      <c r="E198" s="23">
        <v>32</v>
      </c>
      <c r="F198" s="23">
        <v>72</v>
      </c>
      <c r="G198" s="23">
        <v>61</v>
      </c>
      <c r="H198" s="23">
        <v>44</v>
      </c>
      <c r="I198" s="23">
        <v>8</v>
      </c>
      <c r="J198" s="23">
        <v>0</v>
      </c>
      <c r="K198" s="24"/>
      <c r="L198" s="23">
        <f t="shared" si="3"/>
        <v>334</v>
      </c>
    </row>
    <row r="199" spans="2:12" ht="15.5" x14ac:dyDescent="0.35">
      <c r="B199" s="12" t="s">
        <v>345</v>
      </c>
      <c r="C199" s="23">
        <v>24</v>
      </c>
      <c r="D199" s="23">
        <v>40</v>
      </c>
      <c r="E199" s="23">
        <v>102</v>
      </c>
      <c r="F199" s="23">
        <v>65</v>
      </c>
      <c r="G199" s="23">
        <v>100</v>
      </c>
      <c r="H199" s="23">
        <v>75</v>
      </c>
      <c r="I199" s="23">
        <v>47</v>
      </c>
      <c r="J199" s="23">
        <v>7</v>
      </c>
      <c r="K199" s="24"/>
      <c r="L199" s="23">
        <f t="shared" si="3"/>
        <v>460</v>
      </c>
    </row>
    <row r="200" spans="2:12" ht="15.5" x14ac:dyDescent="0.35">
      <c r="B200" s="12" t="s">
        <v>415</v>
      </c>
      <c r="C200" s="23">
        <v>6</v>
      </c>
      <c r="D200" s="23">
        <v>5</v>
      </c>
      <c r="E200" s="23">
        <v>12</v>
      </c>
      <c r="F200" s="23">
        <v>7</v>
      </c>
      <c r="G200" s="23">
        <v>6</v>
      </c>
      <c r="H200" s="23">
        <v>8</v>
      </c>
      <c r="I200" s="23">
        <v>10</v>
      </c>
      <c r="J200" s="23">
        <v>2</v>
      </c>
      <c r="K200" s="24"/>
      <c r="L200" s="23">
        <f t="shared" si="3"/>
        <v>56</v>
      </c>
    </row>
    <row r="201" spans="2:12" ht="15.5" x14ac:dyDescent="0.35">
      <c r="B201" s="12" t="s">
        <v>347</v>
      </c>
      <c r="C201" s="23">
        <v>10</v>
      </c>
      <c r="D201" s="23">
        <v>14</v>
      </c>
      <c r="E201" s="23">
        <v>24</v>
      </c>
      <c r="F201" s="23">
        <v>28</v>
      </c>
      <c r="G201" s="23">
        <v>22</v>
      </c>
      <c r="H201" s="23">
        <v>27</v>
      </c>
      <c r="I201" s="23">
        <v>6</v>
      </c>
      <c r="J201" s="23">
        <v>0</v>
      </c>
      <c r="K201" s="24"/>
      <c r="L201" s="23">
        <f t="shared" si="3"/>
        <v>131</v>
      </c>
    </row>
    <row r="202" spans="2:12" ht="15.5" x14ac:dyDescent="0.35">
      <c r="B202" s="12" t="s">
        <v>416</v>
      </c>
      <c r="C202" s="23">
        <v>2</v>
      </c>
      <c r="D202" s="23">
        <v>8</v>
      </c>
      <c r="E202" s="23">
        <v>17</v>
      </c>
      <c r="F202" s="23">
        <v>19</v>
      </c>
      <c r="G202" s="23">
        <v>23</v>
      </c>
      <c r="H202" s="23">
        <v>31</v>
      </c>
      <c r="I202" s="23">
        <v>15</v>
      </c>
      <c r="J202" s="23">
        <v>0</v>
      </c>
      <c r="K202" s="24"/>
      <c r="L202" s="23">
        <f t="shared" si="3"/>
        <v>115</v>
      </c>
    </row>
    <row r="203" spans="2:12" ht="15.5" x14ac:dyDescent="0.35">
      <c r="B203" s="12" t="s">
        <v>417</v>
      </c>
      <c r="C203" s="23">
        <v>3</v>
      </c>
      <c r="D203" s="23">
        <v>2</v>
      </c>
      <c r="E203" s="23">
        <v>10</v>
      </c>
      <c r="F203" s="23">
        <v>7</v>
      </c>
      <c r="G203" s="23">
        <v>8</v>
      </c>
      <c r="H203" s="23">
        <v>20</v>
      </c>
      <c r="I203" s="23">
        <v>6</v>
      </c>
      <c r="J203" s="23">
        <v>3</v>
      </c>
      <c r="K203" s="24"/>
      <c r="L203" s="23">
        <f t="shared" si="3"/>
        <v>59</v>
      </c>
    </row>
    <row r="204" spans="2:12" ht="15.5" x14ac:dyDescent="0.35">
      <c r="B204" s="12" t="s">
        <v>418</v>
      </c>
      <c r="C204" s="23">
        <v>5</v>
      </c>
      <c r="D204" s="23">
        <v>14</v>
      </c>
      <c r="E204" s="23">
        <v>9</v>
      </c>
      <c r="F204" s="23">
        <v>14</v>
      </c>
      <c r="G204" s="23">
        <v>18</v>
      </c>
      <c r="H204" s="23">
        <v>20</v>
      </c>
      <c r="I204" s="23">
        <v>15</v>
      </c>
      <c r="J204" s="23">
        <v>4</v>
      </c>
      <c r="K204" s="24"/>
      <c r="L204" s="23">
        <f t="shared" si="3"/>
        <v>99</v>
      </c>
    </row>
    <row r="205" spans="2:12" ht="15.5" x14ac:dyDescent="0.35">
      <c r="B205" s="12" t="s">
        <v>419</v>
      </c>
      <c r="C205" s="23">
        <v>7</v>
      </c>
      <c r="D205" s="23">
        <v>62</v>
      </c>
      <c r="E205" s="23">
        <v>71</v>
      </c>
      <c r="F205" s="23">
        <v>43</v>
      </c>
      <c r="G205" s="23">
        <v>72</v>
      </c>
      <c r="H205" s="23">
        <v>60</v>
      </c>
      <c r="I205" s="23">
        <v>28</v>
      </c>
      <c r="J205" s="23">
        <v>3</v>
      </c>
      <c r="K205" s="24"/>
      <c r="L205" s="23">
        <f t="shared" si="3"/>
        <v>346</v>
      </c>
    </row>
    <row r="206" spans="2:12" ht="15.5" x14ac:dyDescent="0.35">
      <c r="B206" s="12" t="s">
        <v>352</v>
      </c>
      <c r="C206" s="23">
        <v>12</v>
      </c>
      <c r="D206" s="23">
        <v>115</v>
      </c>
      <c r="E206" s="23">
        <v>37</v>
      </c>
      <c r="F206" s="23">
        <v>77</v>
      </c>
      <c r="G206" s="23">
        <v>67</v>
      </c>
      <c r="H206" s="23">
        <v>23</v>
      </c>
      <c r="I206" s="23">
        <v>17</v>
      </c>
      <c r="J206" s="23">
        <v>1</v>
      </c>
      <c r="K206" s="24"/>
      <c r="L206" s="23">
        <f t="shared" si="3"/>
        <v>349</v>
      </c>
    </row>
    <row r="207" spans="2:12" ht="15.5" x14ac:dyDescent="0.35">
      <c r="B207" s="12" t="s">
        <v>353</v>
      </c>
      <c r="C207" s="23">
        <v>9</v>
      </c>
      <c r="D207" s="23">
        <v>17</v>
      </c>
      <c r="E207" s="23">
        <v>13</v>
      </c>
      <c r="F207" s="23">
        <v>12</v>
      </c>
      <c r="G207" s="23">
        <v>35</v>
      </c>
      <c r="H207" s="23">
        <v>46</v>
      </c>
      <c r="I207" s="23">
        <v>20</v>
      </c>
      <c r="J207" s="23">
        <v>3</v>
      </c>
      <c r="K207" s="24"/>
      <c r="L207" s="23">
        <f t="shared" si="3"/>
        <v>155</v>
      </c>
    </row>
    <row r="208" spans="2:12" ht="15.5" x14ac:dyDescent="0.35">
      <c r="B208" s="12" t="s">
        <v>354</v>
      </c>
      <c r="C208" s="23">
        <v>9</v>
      </c>
      <c r="D208" s="23">
        <v>27</v>
      </c>
      <c r="E208" s="23">
        <v>24</v>
      </c>
      <c r="F208" s="23">
        <v>17</v>
      </c>
      <c r="G208" s="23">
        <v>46</v>
      </c>
      <c r="H208" s="23">
        <v>36</v>
      </c>
      <c r="I208" s="23">
        <v>26</v>
      </c>
      <c r="J208" s="23">
        <v>4</v>
      </c>
      <c r="K208" s="24"/>
      <c r="L208" s="23">
        <f t="shared" si="3"/>
        <v>189</v>
      </c>
    </row>
    <row r="209" spans="2:12" ht="15.5" x14ac:dyDescent="0.35">
      <c r="B209" s="12" t="s">
        <v>355</v>
      </c>
      <c r="C209" s="23">
        <v>15</v>
      </c>
      <c r="D209" s="23">
        <v>2</v>
      </c>
      <c r="E209" s="23">
        <v>19</v>
      </c>
      <c r="F209" s="23">
        <v>26</v>
      </c>
      <c r="G209" s="23">
        <v>49</v>
      </c>
      <c r="H209" s="23">
        <v>46</v>
      </c>
      <c r="I209" s="23">
        <v>19</v>
      </c>
      <c r="J209" s="23">
        <v>1</v>
      </c>
      <c r="K209" s="24"/>
      <c r="L209" s="23">
        <f t="shared" si="3"/>
        <v>177</v>
      </c>
    </row>
    <row r="210" spans="2:12" ht="15.5" x14ac:dyDescent="0.35">
      <c r="B210" s="12" t="s">
        <v>356</v>
      </c>
      <c r="C210" s="23">
        <v>1</v>
      </c>
      <c r="D210" s="23">
        <v>6</v>
      </c>
      <c r="E210" s="23">
        <v>15</v>
      </c>
      <c r="F210" s="23">
        <v>8</v>
      </c>
      <c r="G210" s="23">
        <v>13</v>
      </c>
      <c r="H210" s="23">
        <v>12</v>
      </c>
      <c r="I210" s="23">
        <v>1</v>
      </c>
      <c r="J210" s="23">
        <v>0</v>
      </c>
      <c r="K210" s="24"/>
      <c r="L210" s="23">
        <f t="shared" si="3"/>
        <v>56</v>
      </c>
    </row>
    <row r="211" spans="2:12" ht="15.5" x14ac:dyDescent="0.35">
      <c r="B211" s="12" t="s">
        <v>357</v>
      </c>
      <c r="C211" s="23">
        <v>22</v>
      </c>
      <c r="D211" s="23">
        <v>88</v>
      </c>
      <c r="E211" s="23">
        <v>81</v>
      </c>
      <c r="F211" s="23">
        <v>46</v>
      </c>
      <c r="G211" s="23">
        <v>82</v>
      </c>
      <c r="H211" s="23">
        <v>64</v>
      </c>
      <c r="I211" s="23">
        <v>13</v>
      </c>
      <c r="J211" s="23">
        <v>0</v>
      </c>
      <c r="K211" s="24"/>
      <c r="L211" s="23">
        <f t="shared" si="3"/>
        <v>396</v>
      </c>
    </row>
    <row r="212" spans="2:12" ht="15.5" x14ac:dyDescent="0.35">
      <c r="B212" s="12" t="s">
        <v>358</v>
      </c>
      <c r="C212" s="23">
        <v>12</v>
      </c>
      <c r="D212" s="23">
        <v>15</v>
      </c>
      <c r="E212" s="23">
        <v>6</v>
      </c>
      <c r="F212" s="23">
        <v>10</v>
      </c>
      <c r="G212" s="23">
        <v>37</v>
      </c>
      <c r="H212" s="23">
        <v>22</v>
      </c>
      <c r="I212" s="23">
        <v>15</v>
      </c>
      <c r="J212" s="23">
        <v>0</v>
      </c>
      <c r="K212" s="24"/>
      <c r="L212" s="23">
        <f t="shared" si="3"/>
        <v>117</v>
      </c>
    </row>
    <row r="213" spans="2:12" ht="15.5" x14ac:dyDescent="0.35">
      <c r="B213" s="12" t="s">
        <v>359</v>
      </c>
      <c r="C213" s="23">
        <v>1</v>
      </c>
      <c r="D213" s="23">
        <v>29</v>
      </c>
      <c r="E213" s="23">
        <v>50</v>
      </c>
      <c r="F213" s="23">
        <v>34</v>
      </c>
      <c r="G213" s="23">
        <v>44</v>
      </c>
      <c r="H213" s="23">
        <v>32</v>
      </c>
      <c r="I213" s="23">
        <v>4</v>
      </c>
      <c r="J213" s="23">
        <v>0</v>
      </c>
      <c r="K213" s="24"/>
      <c r="L213" s="23">
        <f t="shared" si="3"/>
        <v>194</v>
      </c>
    </row>
    <row r="214" spans="2:12" ht="15.5" x14ac:dyDescent="0.35">
      <c r="B214" s="12" t="s">
        <v>360</v>
      </c>
      <c r="C214" s="23">
        <v>2</v>
      </c>
      <c r="D214" s="23">
        <v>11</v>
      </c>
      <c r="E214" s="23">
        <v>13</v>
      </c>
      <c r="F214" s="23">
        <v>9</v>
      </c>
      <c r="G214" s="23">
        <v>15</v>
      </c>
      <c r="H214" s="23">
        <v>10</v>
      </c>
      <c r="I214" s="23">
        <v>1</v>
      </c>
      <c r="J214" s="23">
        <v>0</v>
      </c>
      <c r="K214" s="24"/>
      <c r="L214" s="23">
        <f t="shared" si="3"/>
        <v>61</v>
      </c>
    </row>
    <row r="215" spans="2:12" ht="15.5" x14ac:dyDescent="0.35">
      <c r="B215" s="12" t="s">
        <v>361</v>
      </c>
      <c r="C215" s="23">
        <v>22</v>
      </c>
      <c r="D215" s="23">
        <v>110</v>
      </c>
      <c r="E215" s="23">
        <v>72</v>
      </c>
      <c r="F215" s="23">
        <v>55</v>
      </c>
      <c r="G215" s="23">
        <v>66</v>
      </c>
      <c r="H215" s="23">
        <v>34</v>
      </c>
      <c r="I215" s="23">
        <v>8</v>
      </c>
      <c r="J215" s="23">
        <v>0</v>
      </c>
      <c r="K215" s="24"/>
      <c r="L215" s="23">
        <f t="shared" si="3"/>
        <v>367</v>
      </c>
    </row>
    <row r="216" spans="2:12" ht="15.5" x14ac:dyDescent="0.35">
      <c r="B216" s="12" t="s">
        <v>362</v>
      </c>
      <c r="C216" s="23">
        <v>11</v>
      </c>
      <c r="D216" s="23">
        <v>7</v>
      </c>
      <c r="E216" s="23">
        <v>14</v>
      </c>
      <c r="F216" s="23">
        <v>15</v>
      </c>
      <c r="G216" s="23">
        <v>7</v>
      </c>
      <c r="H216" s="23">
        <v>16</v>
      </c>
      <c r="I216" s="23">
        <v>19</v>
      </c>
      <c r="J216" s="23">
        <v>2</v>
      </c>
      <c r="K216" s="24"/>
      <c r="L216" s="23">
        <f t="shared" si="3"/>
        <v>91</v>
      </c>
    </row>
    <row r="217" spans="2:12" ht="15.5" x14ac:dyDescent="0.35">
      <c r="B217" s="12" t="s">
        <v>363</v>
      </c>
      <c r="C217" s="23">
        <v>255</v>
      </c>
      <c r="D217" s="23">
        <v>687</v>
      </c>
      <c r="E217" s="23">
        <v>737</v>
      </c>
      <c r="F217" s="23">
        <v>508</v>
      </c>
      <c r="G217" s="23">
        <v>439</v>
      </c>
      <c r="H217" s="23">
        <v>139</v>
      </c>
      <c r="I217" s="23">
        <v>38</v>
      </c>
      <c r="J217" s="23">
        <v>2</v>
      </c>
      <c r="K217" s="24"/>
      <c r="L217" s="23">
        <f t="shared" si="3"/>
        <v>2805</v>
      </c>
    </row>
    <row r="218" spans="2:12" ht="15.5" x14ac:dyDescent="0.35">
      <c r="B218" s="12" t="s">
        <v>420</v>
      </c>
      <c r="C218" s="23">
        <v>18</v>
      </c>
      <c r="D218" s="23">
        <v>7</v>
      </c>
      <c r="E218" s="23">
        <v>31</v>
      </c>
      <c r="F218" s="23">
        <v>19</v>
      </c>
      <c r="G218" s="23">
        <v>19</v>
      </c>
      <c r="H218" s="23">
        <v>29</v>
      </c>
      <c r="I218" s="23">
        <v>28</v>
      </c>
      <c r="J218" s="23">
        <v>5</v>
      </c>
      <c r="K218" s="24"/>
      <c r="L218" s="23">
        <f t="shared" si="3"/>
        <v>156</v>
      </c>
    </row>
    <row r="219" spans="2:12" ht="15.5" x14ac:dyDescent="0.35">
      <c r="B219" s="12" t="s">
        <v>365</v>
      </c>
      <c r="C219" s="23">
        <v>126</v>
      </c>
      <c r="D219" s="23">
        <v>494</v>
      </c>
      <c r="E219" s="23">
        <v>345</v>
      </c>
      <c r="F219" s="23">
        <v>261</v>
      </c>
      <c r="G219" s="23">
        <v>360</v>
      </c>
      <c r="H219" s="23">
        <v>221</v>
      </c>
      <c r="I219" s="23">
        <v>47</v>
      </c>
      <c r="J219" s="23">
        <v>0</v>
      </c>
      <c r="K219" s="24"/>
      <c r="L219" s="23">
        <f t="shared" si="3"/>
        <v>1854</v>
      </c>
    </row>
    <row r="220" spans="2:12" ht="15.5" x14ac:dyDescent="0.35">
      <c r="B220" s="12" t="s">
        <v>366</v>
      </c>
      <c r="C220" s="23">
        <v>15</v>
      </c>
      <c r="D220" s="23">
        <v>60</v>
      </c>
      <c r="E220" s="23">
        <v>103</v>
      </c>
      <c r="F220" s="23">
        <v>68</v>
      </c>
      <c r="G220" s="23">
        <v>70</v>
      </c>
      <c r="H220" s="23">
        <v>68</v>
      </c>
      <c r="I220" s="23">
        <v>14</v>
      </c>
      <c r="J220" s="23">
        <v>1</v>
      </c>
      <c r="K220" s="24"/>
      <c r="L220" s="23">
        <f t="shared" si="3"/>
        <v>399</v>
      </c>
    </row>
    <row r="221" spans="2:12" ht="15.5" x14ac:dyDescent="0.35">
      <c r="B221" s="12" t="s">
        <v>367</v>
      </c>
      <c r="C221" s="23">
        <v>6</v>
      </c>
      <c r="D221" s="23">
        <v>5</v>
      </c>
      <c r="E221" s="23">
        <v>11</v>
      </c>
      <c r="F221" s="23">
        <v>10</v>
      </c>
      <c r="G221" s="23">
        <v>15</v>
      </c>
      <c r="H221" s="23">
        <v>16</v>
      </c>
      <c r="I221" s="23">
        <v>2</v>
      </c>
      <c r="J221" s="23">
        <v>0</v>
      </c>
      <c r="K221" s="24"/>
      <c r="L221" s="23">
        <f t="shared" si="3"/>
        <v>65</v>
      </c>
    </row>
    <row r="222" spans="2:12" ht="15.5" x14ac:dyDescent="0.35">
      <c r="B222" s="12" t="s">
        <v>421</v>
      </c>
      <c r="C222" s="23">
        <v>85</v>
      </c>
      <c r="D222" s="23">
        <v>371</v>
      </c>
      <c r="E222" s="23">
        <v>263</v>
      </c>
      <c r="F222" s="23">
        <v>118</v>
      </c>
      <c r="G222" s="23">
        <v>106</v>
      </c>
      <c r="H222" s="23">
        <v>60</v>
      </c>
      <c r="I222" s="23">
        <v>17</v>
      </c>
      <c r="J222" s="23">
        <v>0</v>
      </c>
      <c r="K222" s="24"/>
      <c r="L222" s="23">
        <f t="shared" si="3"/>
        <v>1020</v>
      </c>
    </row>
    <row r="223" spans="2:12" ht="15.5" x14ac:dyDescent="0.35">
      <c r="B223" s="12" t="s">
        <v>422</v>
      </c>
      <c r="C223" s="23">
        <v>20</v>
      </c>
      <c r="D223" s="23">
        <v>11</v>
      </c>
      <c r="E223" s="23">
        <v>19</v>
      </c>
      <c r="F223" s="23">
        <v>31</v>
      </c>
      <c r="G223" s="23">
        <v>52</v>
      </c>
      <c r="H223" s="23">
        <v>26</v>
      </c>
      <c r="I223" s="23">
        <v>12</v>
      </c>
      <c r="J223" s="23">
        <v>3</v>
      </c>
      <c r="K223" s="24"/>
      <c r="L223" s="23">
        <f t="shared" si="3"/>
        <v>174</v>
      </c>
    </row>
    <row r="224" spans="2:12" ht="15.5" x14ac:dyDescent="0.35">
      <c r="B224" s="12" t="s">
        <v>370</v>
      </c>
      <c r="C224" s="23">
        <v>97</v>
      </c>
      <c r="D224" s="23">
        <v>334</v>
      </c>
      <c r="E224" s="23">
        <v>238</v>
      </c>
      <c r="F224" s="23">
        <v>264</v>
      </c>
      <c r="G224" s="23">
        <v>175</v>
      </c>
      <c r="H224" s="23">
        <v>91</v>
      </c>
      <c r="I224" s="23">
        <v>15</v>
      </c>
      <c r="J224" s="23">
        <v>1</v>
      </c>
      <c r="K224" s="24"/>
      <c r="L224" s="23">
        <f t="shared" si="3"/>
        <v>1215</v>
      </c>
    </row>
    <row r="225" spans="2:12" ht="15.5" x14ac:dyDescent="0.35">
      <c r="B225" s="12" t="s">
        <v>371</v>
      </c>
      <c r="C225" s="23">
        <v>62</v>
      </c>
      <c r="D225" s="23">
        <v>121</v>
      </c>
      <c r="E225" s="23">
        <v>50</v>
      </c>
      <c r="F225" s="23">
        <v>68</v>
      </c>
      <c r="G225" s="23">
        <v>73</v>
      </c>
      <c r="H225" s="23">
        <v>51</v>
      </c>
      <c r="I225" s="23">
        <v>12</v>
      </c>
      <c r="J225" s="23">
        <v>2</v>
      </c>
      <c r="K225" s="24"/>
      <c r="L225" s="23">
        <f t="shared" si="3"/>
        <v>439</v>
      </c>
    </row>
    <row r="226" spans="2:12" ht="15.5" x14ac:dyDescent="0.35">
      <c r="B226" s="12" t="s">
        <v>372</v>
      </c>
      <c r="C226" s="23">
        <v>11</v>
      </c>
      <c r="D226" s="23">
        <v>11</v>
      </c>
      <c r="E226" s="23">
        <v>6</v>
      </c>
      <c r="F226" s="23">
        <v>11</v>
      </c>
      <c r="G226" s="23">
        <v>18</v>
      </c>
      <c r="H226" s="23">
        <v>22</v>
      </c>
      <c r="I226" s="23">
        <v>9</v>
      </c>
      <c r="J226" s="23">
        <v>1</v>
      </c>
      <c r="K226" s="24"/>
      <c r="L226" s="23">
        <f t="shared" si="3"/>
        <v>89</v>
      </c>
    </row>
    <row r="227" spans="2:12" ht="15.5" x14ac:dyDescent="0.35">
      <c r="B227" s="12" t="s">
        <v>373</v>
      </c>
      <c r="C227" s="23">
        <v>7</v>
      </c>
      <c r="D227" s="23">
        <v>11</v>
      </c>
      <c r="E227" s="23">
        <v>10</v>
      </c>
      <c r="F227" s="23">
        <v>7</v>
      </c>
      <c r="G227" s="23">
        <v>9</v>
      </c>
      <c r="H227" s="23">
        <v>6</v>
      </c>
      <c r="I227" s="23">
        <v>5</v>
      </c>
      <c r="J227" s="23">
        <v>1</v>
      </c>
      <c r="K227" s="24"/>
      <c r="L227" s="23">
        <f t="shared" si="3"/>
        <v>56</v>
      </c>
    </row>
    <row r="228" spans="2:12" ht="15.5" x14ac:dyDescent="0.35">
      <c r="B228" s="12" t="s">
        <v>374</v>
      </c>
      <c r="C228" s="23">
        <v>66</v>
      </c>
      <c r="D228" s="23">
        <v>19</v>
      </c>
      <c r="E228" s="23">
        <v>31</v>
      </c>
      <c r="F228" s="23">
        <v>42</v>
      </c>
      <c r="G228" s="23">
        <v>35</v>
      </c>
      <c r="H228" s="23">
        <v>27</v>
      </c>
      <c r="I228" s="23">
        <v>7</v>
      </c>
      <c r="J228" s="23">
        <v>1</v>
      </c>
      <c r="K228" s="24"/>
      <c r="L228" s="23">
        <f t="shared" si="3"/>
        <v>228</v>
      </c>
    </row>
    <row r="229" spans="2:12" ht="15.5" x14ac:dyDescent="0.35">
      <c r="B229" s="12" t="s">
        <v>375</v>
      </c>
      <c r="C229" s="23">
        <v>32</v>
      </c>
      <c r="D229" s="23">
        <v>36</v>
      </c>
      <c r="E229" s="23">
        <v>43</v>
      </c>
      <c r="F229" s="23">
        <v>63</v>
      </c>
      <c r="G229" s="23">
        <v>55</v>
      </c>
      <c r="H229" s="23">
        <v>22</v>
      </c>
      <c r="I229" s="23">
        <v>20</v>
      </c>
      <c r="J229" s="23">
        <v>0</v>
      </c>
      <c r="K229" s="24"/>
      <c r="L229" s="23">
        <f t="shared" si="3"/>
        <v>271</v>
      </c>
    </row>
    <row r="230" spans="2:12" ht="15.5" x14ac:dyDescent="0.35">
      <c r="B230" s="12" t="s">
        <v>376</v>
      </c>
      <c r="C230" s="23">
        <v>59</v>
      </c>
      <c r="D230" s="23">
        <v>276</v>
      </c>
      <c r="E230" s="23">
        <v>211</v>
      </c>
      <c r="F230" s="23">
        <v>153</v>
      </c>
      <c r="G230" s="23">
        <v>234</v>
      </c>
      <c r="H230" s="23">
        <v>87</v>
      </c>
      <c r="I230" s="23">
        <v>26</v>
      </c>
      <c r="J230" s="23">
        <v>2</v>
      </c>
      <c r="K230" s="24"/>
      <c r="L230" s="23">
        <f t="shared" si="3"/>
        <v>1048</v>
      </c>
    </row>
    <row r="231" spans="2:12" ht="15.5" x14ac:dyDescent="0.35">
      <c r="B231" s="12" t="s">
        <v>377</v>
      </c>
      <c r="C231" s="23">
        <v>22</v>
      </c>
      <c r="D231" s="23">
        <v>23</v>
      </c>
      <c r="E231" s="23">
        <v>42</v>
      </c>
      <c r="F231" s="23">
        <v>53</v>
      </c>
      <c r="G231" s="23">
        <v>44</v>
      </c>
      <c r="H231" s="23">
        <v>49</v>
      </c>
      <c r="I231" s="23">
        <v>11</v>
      </c>
      <c r="J231" s="23">
        <v>1</v>
      </c>
      <c r="K231" s="24"/>
      <c r="L231" s="23">
        <f t="shared" si="3"/>
        <v>245</v>
      </c>
    </row>
    <row r="232" spans="2:12" ht="15.5" x14ac:dyDescent="0.35">
      <c r="B232" s="12" t="s">
        <v>378</v>
      </c>
      <c r="C232" s="23">
        <v>1</v>
      </c>
      <c r="D232" s="23">
        <v>23</v>
      </c>
      <c r="E232" s="23">
        <v>26</v>
      </c>
      <c r="F232" s="23">
        <v>13</v>
      </c>
      <c r="G232" s="23">
        <v>14</v>
      </c>
      <c r="H232" s="23">
        <v>10</v>
      </c>
      <c r="I232" s="23">
        <v>3</v>
      </c>
      <c r="J232" s="23">
        <v>0</v>
      </c>
      <c r="K232" s="24"/>
      <c r="L232" s="23">
        <f t="shared" si="3"/>
        <v>90</v>
      </c>
    </row>
    <row r="233" spans="2:12" ht="15.5" x14ac:dyDescent="0.35">
      <c r="B233" s="12" t="s">
        <v>379</v>
      </c>
      <c r="C233" s="23">
        <v>62</v>
      </c>
      <c r="D233" s="23">
        <v>5</v>
      </c>
      <c r="E233" s="23">
        <v>11</v>
      </c>
      <c r="F233" s="23">
        <v>25</v>
      </c>
      <c r="G233" s="23">
        <v>16</v>
      </c>
      <c r="H233" s="23">
        <v>23</v>
      </c>
      <c r="I233" s="23">
        <v>5</v>
      </c>
      <c r="J233" s="23">
        <v>1</v>
      </c>
      <c r="K233" s="24"/>
      <c r="L233" s="23">
        <f t="shared" si="3"/>
        <v>148</v>
      </c>
    </row>
    <row r="234" spans="2:12" ht="15.5" x14ac:dyDescent="0.35">
      <c r="B234" s="12" t="s">
        <v>380</v>
      </c>
      <c r="C234" s="23">
        <v>385</v>
      </c>
      <c r="D234" s="23">
        <v>894</v>
      </c>
      <c r="E234" s="23">
        <v>805</v>
      </c>
      <c r="F234" s="23">
        <v>515</v>
      </c>
      <c r="G234" s="23">
        <v>352</v>
      </c>
      <c r="H234" s="23">
        <v>78</v>
      </c>
      <c r="I234" s="23">
        <v>20</v>
      </c>
      <c r="J234" s="23">
        <v>4</v>
      </c>
      <c r="K234" s="24"/>
      <c r="L234" s="23">
        <f t="shared" si="3"/>
        <v>3053</v>
      </c>
    </row>
    <row r="235" spans="2:12" ht="15.5" x14ac:dyDescent="0.35">
      <c r="B235" s="12" t="s">
        <v>381</v>
      </c>
      <c r="C235" s="23">
        <v>48</v>
      </c>
      <c r="D235" s="23">
        <v>113</v>
      </c>
      <c r="E235" s="23">
        <v>51</v>
      </c>
      <c r="F235" s="23">
        <v>50</v>
      </c>
      <c r="G235" s="23">
        <v>65</v>
      </c>
      <c r="H235" s="23">
        <v>31</v>
      </c>
      <c r="I235" s="23">
        <v>20</v>
      </c>
      <c r="J235" s="23">
        <v>0</v>
      </c>
      <c r="K235" s="24"/>
      <c r="L235" s="23">
        <f t="shared" si="3"/>
        <v>378</v>
      </c>
    </row>
    <row r="236" spans="2:12" ht="15.5" x14ac:dyDescent="0.35">
      <c r="B236" s="12" t="s">
        <v>382</v>
      </c>
      <c r="C236" s="23">
        <v>3619</v>
      </c>
      <c r="D236" s="23">
        <v>5976</v>
      </c>
      <c r="E236" s="23">
        <v>2869</v>
      </c>
      <c r="F236" s="23">
        <v>1177</v>
      </c>
      <c r="G236" s="23">
        <v>679</v>
      </c>
      <c r="H236" s="23">
        <v>218</v>
      </c>
      <c r="I236" s="23">
        <v>69</v>
      </c>
      <c r="J236" s="23">
        <v>7</v>
      </c>
      <c r="K236" s="24"/>
      <c r="L236" s="23">
        <f t="shared" si="3"/>
        <v>14614</v>
      </c>
    </row>
    <row r="237" spans="2:12" ht="15.5" x14ac:dyDescent="0.35">
      <c r="B237" s="12" t="s">
        <v>383</v>
      </c>
      <c r="C237" s="23">
        <v>342</v>
      </c>
      <c r="D237" s="23">
        <v>1183</v>
      </c>
      <c r="E237" s="23">
        <v>1468</v>
      </c>
      <c r="F237" s="23">
        <v>578</v>
      </c>
      <c r="G237" s="23">
        <v>435</v>
      </c>
      <c r="H237" s="23">
        <v>123</v>
      </c>
      <c r="I237" s="23">
        <v>17</v>
      </c>
      <c r="J237" s="23">
        <v>1</v>
      </c>
      <c r="K237" s="24"/>
      <c r="L237" s="23">
        <f t="shared" si="3"/>
        <v>4147</v>
      </c>
    </row>
    <row r="238" spans="2:12" ht="15.5" x14ac:dyDescent="0.35">
      <c r="B238" s="12" t="s">
        <v>384</v>
      </c>
      <c r="C238" s="23">
        <v>20</v>
      </c>
      <c r="D238" s="23">
        <v>49</v>
      </c>
      <c r="E238" s="23">
        <v>16</v>
      </c>
      <c r="F238" s="23">
        <v>52</v>
      </c>
      <c r="G238" s="23">
        <v>64</v>
      </c>
      <c r="H238" s="23">
        <v>52</v>
      </c>
      <c r="I238" s="23">
        <v>9</v>
      </c>
      <c r="J238" s="23">
        <v>3</v>
      </c>
      <c r="K238" s="24"/>
      <c r="L238" s="23">
        <f t="shared" si="3"/>
        <v>265</v>
      </c>
    </row>
    <row r="239" spans="2:12" ht="15.5" x14ac:dyDescent="0.35">
      <c r="B239" s="12" t="s">
        <v>180</v>
      </c>
      <c r="C239" s="23">
        <v>5</v>
      </c>
      <c r="D239" s="23">
        <v>4</v>
      </c>
      <c r="E239" s="23">
        <v>5</v>
      </c>
      <c r="F239" s="23">
        <v>9</v>
      </c>
      <c r="G239" s="23">
        <v>14</v>
      </c>
      <c r="H239" s="23">
        <v>24</v>
      </c>
      <c r="I239" s="23">
        <v>11</v>
      </c>
      <c r="J239" s="23">
        <v>1</v>
      </c>
      <c r="K239" s="24"/>
      <c r="L239" s="23">
        <f t="shared" si="3"/>
        <v>73</v>
      </c>
    </row>
    <row r="240" spans="2:12" ht="15.5" x14ac:dyDescent="0.35">
      <c r="B240" s="12" t="s">
        <v>181</v>
      </c>
      <c r="C240" s="23">
        <v>9</v>
      </c>
      <c r="D240" s="23">
        <v>10</v>
      </c>
      <c r="E240" s="23">
        <v>15</v>
      </c>
      <c r="F240" s="23">
        <v>16</v>
      </c>
      <c r="G240" s="23">
        <v>16</v>
      </c>
      <c r="H240" s="23">
        <v>24</v>
      </c>
      <c r="I240" s="23">
        <v>9</v>
      </c>
      <c r="J240" s="23">
        <v>1</v>
      </c>
      <c r="K240" s="24"/>
      <c r="L240" s="23">
        <f t="shared" si="3"/>
        <v>100</v>
      </c>
    </row>
    <row r="241" spans="2:12" ht="15.5" x14ac:dyDescent="0.35">
      <c r="B241" s="12" t="s">
        <v>182</v>
      </c>
      <c r="C241" s="23">
        <v>10</v>
      </c>
      <c r="D241" s="23">
        <v>3</v>
      </c>
      <c r="E241" s="23">
        <v>11</v>
      </c>
      <c r="F241" s="23">
        <v>7</v>
      </c>
      <c r="G241" s="23">
        <v>19</v>
      </c>
      <c r="H241" s="23">
        <v>26</v>
      </c>
      <c r="I241" s="23">
        <v>5</v>
      </c>
      <c r="J241" s="23">
        <v>2</v>
      </c>
      <c r="K241" s="24"/>
      <c r="L241" s="23">
        <f t="shared" si="3"/>
        <v>83</v>
      </c>
    </row>
    <row r="242" spans="2:12" ht="15.5" x14ac:dyDescent="0.35">
      <c r="B242" s="12" t="s">
        <v>183</v>
      </c>
      <c r="C242" s="23">
        <v>14</v>
      </c>
      <c r="D242" s="23">
        <v>11</v>
      </c>
      <c r="E242" s="23">
        <v>15</v>
      </c>
      <c r="F242" s="23">
        <v>35</v>
      </c>
      <c r="G242" s="23">
        <v>40</v>
      </c>
      <c r="H242" s="23">
        <v>48</v>
      </c>
      <c r="I242" s="23">
        <v>32</v>
      </c>
      <c r="J242" s="23">
        <v>3</v>
      </c>
      <c r="K242" s="24"/>
      <c r="L242" s="23">
        <f t="shared" si="3"/>
        <v>198</v>
      </c>
    </row>
    <row r="243" spans="2:12" ht="15.5" x14ac:dyDescent="0.35">
      <c r="B243" s="12" t="s">
        <v>184</v>
      </c>
      <c r="C243" s="23">
        <v>120</v>
      </c>
      <c r="D243" s="23">
        <v>483</v>
      </c>
      <c r="E243" s="23">
        <v>396</v>
      </c>
      <c r="F243" s="23">
        <v>323</v>
      </c>
      <c r="G243" s="23">
        <v>216</v>
      </c>
      <c r="H243" s="23">
        <v>55</v>
      </c>
      <c r="I243" s="23">
        <v>48</v>
      </c>
      <c r="J243" s="23">
        <v>5</v>
      </c>
      <c r="K243" s="24"/>
      <c r="L243" s="23">
        <f t="shared" si="3"/>
        <v>1646</v>
      </c>
    </row>
    <row r="244" spans="2:12" ht="15.5" x14ac:dyDescent="0.35">
      <c r="B244" s="12" t="s">
        <v>185</v>
      </c>
      <c r="C244" s="23">
        <v>145</v>
      </c>
      <c r="D244" s="23">
        <v>336</v>
      </c>
      <c r="E244" s="23">
        <v>344</v>
      </c>
      <c r="F244" s="23">
        <v>268</v>
      </c>
      <c r="G244" s="23">
        <v>216</v>
      </c>
      <c r="H244" s="23">
        <v>124</v>
      </c>
      <c r="I244" s="23">
        <v>94</v>
      </c>
      <c r="J244" s="23">
        <v>3</v>
      </c>
      <c r="K244" s="24"/>
      <c r="L244" s="23">
        <f t="shared" si="3"/>
        <v>1530</v>
      </c>
    </row>
    <row r="245" spans="2:12" ht="15.5" x14ac:dyDescent="0.35">
      <c r="B245" s="12" t="s">
        <v>186</v>
      </c>
      <c r="C245" s="23">
        <v>29</v>
      </c>
      <c r="D245" s="23">
        <v>16</v>
      </c>
      <c r="E245" s="23">
        <v>35</v>
      </c>
      <c r="F245" s="23">
        <v>64</v>
      </c>
      <c r="G245" s="23">
        <v>59</v>
      </c>
      <c r="H245" s="23">
        <v>60</v>
      </c>
      <c r="I245" s="23">
        <v>37</v>
      </c>
      <c r="J245" s="23">
        <v>1</v>
      </c>
      <c r="K245" s="24"/>
      <c r="L245" s="23">
        <f t="shared" si="3"/>
        <v>301</v>
      </c>
    </row>
    <row r="246" spans="2:12" ht="15.5" x14ac:dyDescent="0.35">
      <c r="B246" s="12" t="s">
        <v>187</v>
      </c>
      <c r="C246" s="23">
        <v>6</v>
      </c>
      <c r="D246" s="23">
        <v>11</v>
      </c>
      <c r="E246" s="23">
        <v>10</v>
      </c>
      <c r="F246" s="23">
        <v>16</v>
      </c>
      <c r="G246" s="23">
        <v>24</v>
      </c>
      <c r="H246" s="23">
        <v>24</v>
      </c>
      <c r="I246" s="23">
        <v>10</v>
      </c>
      <c r="J246" s="23">
        <v>1</v>
      </c>
      <c r="K246" s="24"/>
      <c r="L246" s="23">
        <f t="shared" si="3"/>
        <v>102</v>
      </c>
    </row>
    <row r="247" spans="2:12" ht="15.5" x14ac:dyDescent="0.35">
      <c r="B247" s="12" t="s">
        <v>188</v>
      </c>
      <c r="C247" s="23">
        <v>16</v>
      </c>
      <c r="D247" s="23">
        <v>47</v>
      </c>
      <c r="E247" s="23">
        <v>28</v>
      </c>
      <c r="F247" s="23">
        <v>49</v>
      </c>
      <c r="G247" s="23">
        <v>37</v>
      </c>
      <c r="H247" s="23">
        <v>45</v>
      </c>
      <c r="I247" s="23">
        <v>19</v>
      </c>
      <c r="J247" s="23">
        <v>0</v>
      </c>
      <c r="K247" s="24"/>
      <c r="L247" s="23">
        <f t="shared" si="3"/>
        <v>241</v>
      </c>
    </row>
    <row r="248" spans="2:12" ht="15.5" x14ac:dyDescent="0.35">
      <c r="B248" s="12" t="s">
        <v>189</v>
      </c>
      <c r="C248" s="23">
        <v>5</v>
      </c>
      <c r="D248" s="23">
        <v>37</v>
      </c>
      <c r="E248" s="23">
        <v>82</v>
      </c>
      <c r="F248" s="23">
        <v>55</v>
      </c>
      <c r="G248" s="23">
        <v>39</v>
      </c>
      <c r="H248" s="23">
        <v>27</v>
      </c>
      <c r="I248" s="23">
        <v>26</v>
      </c>
      <c r="J248" s="23">
        <v>2</v>
      </c>
      <c r="K248" s="24"/>
      <c r="L248" s="23">
        <f t="shared" si="3"/>
        <v>273</v>
      </c>
    </row>
    <row r="249" spans="2:12" ht="15.5" x14ac:dyDescent="0.35">
      <c r="B249" s="12" t="s">
        <v>190</v>
      </c>
      <c r="C249" s="23">
        <v>19</v>
      </c>
      <c r="D249" s="23">
        <v>25</v>
      </c>
      <c r="E249" s="23">
        <v>36</v>
      </c>
      <c r="F249" s="23">
        <v>48</v>
      </c>
      <c r="G249" s="23">
        <v>52</v>
      </c>
      <c r="H249" s="23">
        <v>36</v>
      </c>
      <c r="I249" s="23">
        <v>5</v>
      </c>
      <c r="J249" s="23">
        <v>1</v>
      </c>
      <c r="K249" s="24"/>
      <c r="L249" s="23">
        <f t="shared" si="3"/>
        <v>222</v>
      </c>
    </row>
    <row r="250" spans="2:12" ht="15.5" x14ac:dyDescent="0.35">
      <c r="B250" s="12" t="s">
        <v>423</v>
      </c>
      <c r="C250" s="23">
        <v>122</v>
      </c>
      <c r="D250" s="23">
        <v>109</v>
      </c>
      <c r="E250" s="23">
        <v>111</v>
      </c>
      <c r="F250" s="23">
        <v>62</v>
      </c>
      <c r="G250" s="23">
        <v>55</v>
      </c>
      <c r="H250" s="23">
        <v>49</v>
      </c>
      <c r="I250" s="23">
        <v>4</v>
      </c>
      <c r="J250" s="23">
        <v>0</v>
      </c>
      <c r="K250" s="24"/>
      <c r="L250" s="23">
        <f t="shared" si="3"/>
        <v>512</v>
      </c>
    </row>
    <row r="251" spans="2:12" ht="15.5" x14ac:dyDescent="0.35">
      <c r="B251" s="12" t="s">
        <v>192</v>
      </c>
      <c r="C251" s="23">
        <v>21</v>
      </c>
      <c r="D251" s="23">
        <v>24</v>
      </c>
      <c r="E251" s="23">
        <v>34</v>
      </c>
      <c r="F251" s="23">
        <v>10</v>
      </c>
      <c r="G251" s="23">
        <v>38</v>
      </c>
      <c r="H251" s="23">
        <v>19</v>
      </c>
      <c r="I251" s="23">
        <v>17</v>
      </c>
      <c r="J251" s="23">
        <v>2</v>
      </c>
      <c r="K251" s="24"/>
      <c r="L251" s="23">
        <f t="shared" si="3"/>
        <v>165</v>
      </c>
    </row>
    <row r="252" spans="2:12" ht="15.5" x14ac:dyDescent="0.35">
      <c r="B252" s="12" t="s">
        <v>193</v>
      </c>
      <c r="C252" s="23">
        <v>14</v>
      </c>
      <c r="D252" s="23">
        <v>13</v>
      </c>
      <c r="E252" s="23">
        <v>18</v>
      </c>
      <c r="F252" s="23">
        <v>19</v>
      </c>
      <c r="G252" s="23">
        <v>38</v>
      </c>
      <c r="H252" s="23">
        <v>28</v>
      </c>
      <c r="I252" s="23">
        <v>8</v>
      </c>
      <c r="J252" s="23">
        <v>1</v>
      </c>
      <c r="K252" s="24"/>
      <c r="L252" s="23">
        <f t="shared" si="3"/>
        <v>139</v>
      </c>
    </row>
    <row r="253" spans="2:12" ht="15.5" x14ac:dyDescent="0.35">
      <c r="B253" s="12" t="s">
        <v>194</v>
      </c>
      <c r="C253" s="23">
        <v>37</v>
      </c>
      <c r="D253" s="23">
        <v>50</v>
      </c>
      <c r="E253" s="23">
        <v>42</v>
      </c>
      <c r="F253" s="23">
        <v>94</v>
      </c>
      <c r="G253" s="23">
        <v>94</v>
      </c>
      <c r="H253" s="23">
        <v>62</v>
      </c>
      <c r="I253" s="23">
        <v>28</v>
      </c>
      <c r="J253" s="23">
        <v>0</v>
      </c>
      <c r="K253" s="24"/>
      <c r="L253" s="23">
        <f t="shared" si="3"/>
        <v>407</v>
      </c>
    </row>
    <row r="254" spans="2:12" ht="15.5" x14ac:dyDescent="0.35">
      <c r="B254" s="12" t="s">
        <v>195</v>
      </c>
      <c r="C254" s="23">
        <v>4</v>
      </c>
      <c r="D254" s="23">
        <v>9</v>
      </c>
      <c r="E254" s="23">
        <v>3</v>
      </c>
      <c r="F254" s="23">
        <v>10</v>
      </c>
      <c r="G254" s="23">
        <v>10</v>
      </c>
      <c r="H254" s="23">
        <v>5</v>
      </c>
      <c r="I254" s="23">
        <v>4</v>
      </c>
      <c r="J254" s="23">
        <v>0</v>
      </c>
      <c r="K254" s="24"/>
      <c r="L254" s="23">
        <f t="shared" si="3"/>
        <v>45</v>
      </c>
    </row>
    <row r="255" spans="2:12" ht="15.5" x14ac:dyDescent="0.35">
      <c r="B255" s="12" t="s">
        <v>196</v>
      </c>
      <c r="C255" s="23">
        <v>7</v>
      </c>
      <c r="D255" s="23">
        <v>7</v>
      </c>
      <c r="E255" s="23">
        <v>17</v>
      </c>
      <c r="F255" s="23">
        <v>16</v>
      </c>
      <c r="G255" s="23">
        <v>23</v>
      </c>
      <c r="H255" s="23">
        <v>32</v>
      </c>
      <c r="I255" s="23">
        <v>13</v>
      </c>
      <c r="J255" s="23">
        <v>1</v>
      </c>
      <c r="K255" s="24"/>
      <c r="L255" s="23">
        <f t="shared" si="3"/>
        <v>116</v>
      </c>
    </row>
    <row r="256" spans="2:12" ht="15.5" x14ac:dyDescent="0.35">
      <c r="B256" s="12" t="s">
        <v>197</v>
      </c>
      <c r="C256" s="23">
        <v>7</v>
      </c>
      <c r="D256" s="23">
        <v>8</v>
      </c>
      <c r="E256" s="23">
        <v>20</v>
      </c>
      <c r="F256" s="23">
        <v>10</v>
      </c>
      <c r="G256" s="23">
        <v>16</v>
      </c>
      <c r="H256" s="23">
        <v>31</v>
      </c>
      <c r="I256" s="23">
        <v>30</v>
      </c>
      <c r="J256" s="23">
        <v>1</v>
      </c>
      <c r="K256" s="24"/>
      <c r="L256" s="23">
        <f t="shared" si="3"/>
        <v>123</v>
      </c>
    </row>
    <row r="257" spans="2:12" ht="15.5" x14ac:dyDescent="0.35">
      <c r="B257" s="12" t="s">
        <v>198</v>
      </c>
      <c r="C257" s="23">
        <v>25</v>
      </c>
      <c r="D257" s="23">
        <v>163</v>
      </c>
      <c r="E257" s="23">
        <v>395</v>
      </c>
      <c r="F257" s="23">
        <v>141</v>
      </c>
      <c r="G257" s="23">
        <v>160</v>
      </c>
      <c r="H257" s="23">
        <v>105</v>
      </c>
      <c r="I257" s="23">
        <v>1</v>
      </c>
      <c r="J257" s="23">
        <v>0</v>
      </c>
      <c r="K257" s="24"/>
      <c r="L257" s="23">
        <f t="shared" si="3"/>
        <v>990</v>
      </c>
    </row>
    <row r="258" spans="2:12" ht="15.5" x14ac:dyDescent="0.35">
      <c r="B258" s="12" t="s">
        <v>199</v>
      </c>
      <c r="C258" s="23">
        <v>34</v>
      </c>
      <c r="D258" s="23">
        <v>150</v>
      </c>
      <c r="E258" s="23">
        <v>380</v>
      </c>
      <c r="F258" s="23">
        <v>286</v>
      </c>
      <c r="G258" s="23">
        <v>309</v>
      </c>
      <c r="H258" s="23">
        <v>111</v>
      </c>
      <c r="I258" s="23">
        <v>29</v>
      </c>
      <c r="J258" s="23">
        <v>2</v>
      </c>
      <c r="K258" s="24"/>
      <c r="L258" s="23">
        <f t="shared" si="3"/>
        <v>1301</v>
      </c>
    </row>
    <row r="259" spans="2:12" ht="15.5" x14ac:dyDescent="0.35">
      <c r="B259" s="12" t="s">
        <v>200</v>
      </c>
      <c r="C259" s="23">
        <v>13</v>
      </c>
      <c r="D259" s="23">
        <v>17</v>
      </c>
      <c r="E259" s="23">
        <v>44</v>
      </c>
      <c r="F259" s="23">
        <v>39</v>
      </c>
      <c r="G259" s="23">
        <v>37</v>
      </c>
      <c r="H259" s="23">
        <v>48</v>
      </c>
      <c r="I259" s="23">
        <v>31</v>
      </c>
      <c r="J259" s="23">
        <v>3</v>
      </c>
      <c r="K259" s="24"/>
      <c r="L259" s="23">
        <f t="shared" si="3"/>
        <v>232</v>
      </c>
    </row>
    <row r="260" spans="2:12" ht="15.5" x14ac:dyDescent="0.35">
      <c r="B260" s="12" t="s">
        <v>201</v>
      </c>
      <c r="C260" s="23">
        <v>16</v>
      </c>
      <c r="D260" s="23">
        <v>31</v>
      </c>
      <c r="E260" s="23">
        <v>57</v>
      </c>
      <c r="F260" s="23">
        <v>34</v>
      </c>
      <c r="G260" s="23">
        <v>37</v>
      </c>
      <c r="H260" s="23">
        <v>20</v>
      </c>
      <c r="I260" s="23">
        <v>9</v>
      </c>
      <c r="J260" s="23">
        <v>2</v>
      </c>
      <c r="K260" s="24"/>
      <c r="L260" s="23">
        <f t="shared" ref="L260:L323" si="4">SUM(C260:J260)</f>
        <v>206</v>
      </c>
    </row>
    <row r="261" spans="2:12" ht="15.5" x14ac:dyDescent="0.35">
      <c r="B261" s="12" t="s">
        <v>202</v>
      </c>
      <c r="C261" s="23">
        <v>71</v>
      </c>
      <c r="D261" s="23">
        <v>318</v>
      </c>
      <c r="E261" s="23">
        <v>144</v>
      </c>
      <c r="F261" s="23">
        <v>93</v>
      </c>
      <c r="G261" s="23">
        <v>114</v>
      </c>
      <c r="H261" s="23">
        <v>45</v>
      </c>
      <c r="I261" s="23">
        <v>49</v>
      </c>
      <c r="J261" s="23">
        <v>6</v>
      </c>
      <c r="K261" s="24"/>
      <c r="L261" s="23">
        <f t="shared" si="4"/>
        <v>840</v>
      </c>
    </row>
    <row r="262" spans="2:12" ht="15.5" x14ac:dyDescent="0.35">
      <c r="B262" s="12" t="s">
        <v>203</v>
      </c>
      <c r="C262" s="23">
        <v>197</v>
      </c>
      <c r="D262" s="23">
        <v>127</v>
      </c>
      <c r="E262" s="23">
        <v>122</v>
      </c>
      <c r="F262" s="23">
        <v>113</v>
      </c>
      <c r="G262" s="23">
        <v>67</v>
      </c>
      <c r="H262" s="23">
        <v>19</v>
      </c>
      <c r="I262" s="23">
        <v>20</v>
      </c>
      <c r="J262" s="23">
        <v>0</v>
      </c>
      <c r="K262" s="24"/>
      <c r="L262" s="23">
        <f t="shared" si="4"/>
        <v>665</v>
      </c>
    </row>
    <row r="263" spans="2:12" ht="15.5" x14ac:dyDescent="0.35">
      <c r="B263" s="12" t="s">
        <v>204</v>
      </c>
      <c r="C263" s="23">
        <v>3</v>
      </c>
      <c r="D263" s="23">
        <v>7</v>
      </c>
      <c r="E263" s="23">
        <v>20</v>
      </c>
      <c r="F263" s="23">
        <v>6</v>
      </c>
      <c r="G263" s="23">
        <v>10</v>
      </c>
      <c r="H263" s="23">
        <v>9</v>
      </c>
      <c r="I263" s="23">
        <v>6</v>
      </c>
      <c r="J263" s="23">
        <v>0</v>
      </c>
      <c r="K263" s="24"/>
      <c r="L263" s="23">
        <f t="shared" si="4"/>
        <v>61</v>
      </c>
    </row>
    <row r="264" spans="2:12" ht="15.5" x14ac:dyDescent="0.35">
      <c r="B264" s="12" t="s">
        <v>205</v>
      </c>
      <c r="C264" s="23">
        <v>3</v>
      </c>
      <c r="D264" s="23">
        <v>3</v>
      </c>
      <c r="E264" s="23">
        <v>20</v>
      </c>
      <c r="F264" s="23">
        <v>13</v>
      </c>
      <c r="G264" s="23">
        <v>9</v>
      </c>
      <c r="H264" s="23">
        <v>4</v>
      </c>
      <c r="I264" s="23">
        <v>1</v>
      </c>
      <c r="J264" s="23">
        <v>1</v>
      </c>
      <c r="K264" s="24"/>
      <c r="L264" s="23">
        <f t="shared" si="4"/>
        <v>54</v>
      </c>
    </row>
    <row r="265" spans="2:12" ht="15.5" x14ac:dyDescent="0.35">
      <c r="B265" s="12" t="s">
        <v>206</v>
      </c>
      <c r="C265" s="23">
        <v>1</v>
      </c>
      <c r="D265" s="23">
        <v>2</v>
      </c>
      <c r="E265" s="23">
        <v>5</v>
      </c>
      <c r="F265" s="23">
        <v>6</v>
      </c>
      <c r="G265" s="23">
        <v>7</v>
      </c>
      <c r="H265" s="23">
        <v>4</v>
      </c>
      <c r="I265" s="23">
        <v>4</v>
      </c>
      <c r="J265" s="23">
        <v>1</v>
      </c>
      <c r="K265" s="24"/>
      <c r="L265" s="23">
        <f t="shared" si="4"/>
        <v>30</v>
      </c>
    </row>
    <row r="266" spans="2:12" ht="15.5" x14ac:dyDescent="0.35">
      <c r="B266" s="12" t="s">
        <v>207</v>
      </c>
      <c r="C266" s="23">
        <v>27</v>
      </c>
      <c r="D266" s="23">
        <v>27</v>
      </c>
      <c r="E266" s="23">
        <v>50</v>
      </c>
      <c r="F266" s="23">
        <v>46</v>
      </c>
      <c r="G266" s="23">
        <v>23</v>
      </c>
      <c r="H266" s="23">
        <v>20</v>
      </c>
      <c r="I266" s="23">
        <v>25</v>
      </c>
      <c r="J266" s="23">
        <v>1</v>
      </c>
      <c r="K266" s="24"/>
      <c r="L266" s="23">
        <f t="shared" si="4"/>
        <v>219</v>
      </c>
    </row>
    <row r="267" spans="2:12" ht="15.5" x14ac:dyDescent="0.35">
      <c r="B267" s="12" t="s">
        <v>208</v>
      </c>
      <c r="C267" s="23">
        <v>10</v>
      </c>
      <c r="D267" s="23">
        <v>9</v>
      </c>
      <c r="E267" s="23">
        <v>27</v>
      </c>
      <c r="F267" s="23">
        <v>11</v>
      </c>
      <c r="G267" s="23">
        <v>10</v>
      </c>
      <c r="H267" s="23">
        <v>4</v>
      </c>
      <c r="I267" s="23">
        <v>7</v>
      </c>
      <c r="J267" s="23">
        <v>1</v>
      </c>
      <c r="K267" s="24"/>
      <c r="L267" s="23">
        <f t="shared" si="4"/>
        <v>79</v>
      </c>
    </row>
    <row r="268" spans="2:12" ht="15.5" x14ac:dyDescent="0.35">
      <c r="B268" s="12" t="s">
        <v>209</v>
      </c>
      <c r="C268" s="23">
        <v>9</v>
      </c>
      <c r="D268" s="23">
        <v>12</v>
      </c>
      <c r="E268" s="23">
        <v>31</v>
      </c>
      <c r="F268" s="23">
        <v>37</v>
      </c>
      <c r="G268" s="23">
        <v>10</v>
      </c>
      <c r="H268" s="23">
        <v>7</v>
      </c>
      <c r="I268" s="23">
        <v>7</v>
      </c>
      <c r="J268" s="23">
        <v>0</v>
      </c>
      <c r="K268" s="24"/>
      <c r="L268" s="23">
        <f t="shared" si="4"/>
        <v>113</v>
      </c>
    </row>
    <row r="269" spans="2:12" ht="15.5" x14ac:dyDescent="0.35">
      <c r="B269" s="12" t="s">
        <v>210</v>
      </c>
      <c r="C269" s="23">
        <v>1</v>
      </c>
      <c r="D269" s="23">
        <v>11</v>
      </c>
      <c r="E269" s="23">
        <v>24</v>
      </c>
      <c r="F269" s="23">
        <v>27</v>
      </c>
      <c r="G269" s="23">
        <v>30</v>
      </c>
      <c r="H269" s="23">
        <v>16</v>
      </c>
      <c r="I269" s="23">
        <v>15</v>
      </c>
      <c r="J269" s="23">
        <v>0</v>
      </c>
      <c r="K269" s="24"/>
      <c r="L269" s="23">
        <f t="shared" si="4"/>
        <v>124</v>
      </c>
    </row>
    <row r="270" spans="2:12" ht="15.5" x14ac:dyDescent="0.35">
      <c r="B270" s="12" t="s">
        <v>211</v>
      </c>
      <c r="C270" s="23">
        <v>13</v>
      </c>
      <c r="D270" s="23">
        <v>5</v>
      </c>
      <c r="E270" s="23">
        <v>12</v>
      </c>
      <c r="F270" s="23">
        <v>23</v>
      </c>
      <c r="G270" s="23">
        <v>38</v>
      </c>
      <c r="H270" s="23">
        <v>24</v>
      </c>
      <c r="I270" s="23">
        <v>25</v>
      </c>
      <c r="J270" s="23">
        <v>1</v>
      </c>
      <c r="K270" s="24"/>
      <c r="L270" s="23">
        <f t="shared" si="4"/>
        <v>141</v>
      </c>
    </row>
    <row r="271" spans="2:12" ht="15.5" x14ac:dyDescent="0.35">
      <c r="B271" s="12" t="s">
        <v>212</v>
      </c>
      <c r="C271" s="23">
        <v>7</v>
      </c>
      <c r="D271" s="23">
        <v>49</v>
      </c>
      <c r="E271" s="23">
        <v>52</v>
      </c>
      <c r="F271" s="23">
        <v>37</v>
      </c>
      <c r="G271" s="23">
        <v>57</v>
      </c>
      <c r="H271" s="23">
        <v>50</v>
      </c>
      <c r="I271" s="23">
        <v>18</v>
      </c>
      <c r="J271" s="23">
        <v>2</v>
      </c>
      <c r="K271" s="24"/>
      <c r="L271" s="23">
        <f t="shared" si="4"/>
        <v>272</v>
      </c>
    </row>
    <row r="272" spans="2:12" ht="15.5" x14ac:dyDescent="0.35">
      <c r="B272" s="12" t="s">
        <v>213</v>
      </c>
      <c r="C272" s="23">
        <v>2</v>
      </c>
      <c r="D272" s="23">
        <v>25</v>
      </c>
      <c r="E272" s="23">
        <v>22</v>
      </c>
      <c r="F272" s="23">
        <v>21</v>
      </c>
      <c r="G272" s="23">
        <v>27</v>
      </c>
      <c r="H272" s="23">
        <v>30</v>
      </c>
      <c r="I272" s="23">
        <v>12</v>
      </c>
      <c r="J272" s="23">
        <v>0</v>
      </c>
      <c r="K272" s="24"/>
      <c r="L272" s="23">
        <f t="shared" si="4"/>
        <v>139</v>
      </c>
    </row>
    <row r="273" spans="2:12" ht="15.5" x14ac:dyDescent="0.35">
      <c r="B273" s="12" t="s">
        <v>214</v>
      </c>
      <c r="C273" s="23">
        <v>4</v>
      </c>
      <c r="D273" s="23">
        <v>7</v>
      </c>
      <c r="E273" s="23">
        <v>5</v>
      </c>
      <c r="F273" s="23">
        <v>24</v>
      </c>
      <c r="G273" s="23">
        <v>21</v>
      </c>
      <c r="H273" s="23">
        <v>29</v>
      </c>
      <c r="I273" s="23">
        <v>11</v>
      </c>
      <c r="J273" s="23">
        <v>2</v>
      </c>
      <c r="K273" s="24"/>
      <c r="L273" s="23">
        <f t="shared" si="4"/>
        <v>103</v>
      </c>
    </row>
    <row r="274" spans="2:12" ht="15.5" x14ac:dyDescent="0.35">
      <c r="B274" s="12" t="s">
        <v>215</v>
      </c>
      <c r="C274" s="23">
        <v>11</v>
      </c>
      <c r="D274" s="23">
        <v>21</v>
      </c>
      <c r="E274" s="23">
        <v>14</v>
      </c>
      <c r="F274" s="23">
        <v>26</v>
      </c>
      <c r="G274" s="23">
        <v>52</v>
      </c>
      <c r="H274" s="23">
        <v>45</v>
      </c>
      <c r="I274" s="23">
        <v>14</v>
      </c>
      <c r="J274" s="23">
        <v>3</v>
      </c>
      <c r="K274" s="24"/>
      <c r="L274" s="23">
        <f t="shared" si="4"/>
        <v>186</v>
      </c>
    </row>
    <row r="275" spans="2:12" ht="15.5" x14ac:dyDescent="0.35">
      <c r="B275" s="12" t="s">
        <v>216</v>
      </c>
      <c r="C275" s="23">
        <v>23</v>
      </c>
      <c r="D275" s="23">
        <v>76</v>
      </c>
      <c r="E275" s="23">
        <v>50</v>
      </c>
      <c r="F275" s="23">
        <v>38</v>
      </c>
      <c r="G275" s="23">
        <v>83</v>
      </c>
      <c r="H275" s="23">
        <v>81</v>
      </c>
      <c r="I275" s="23">
        <v>109</v>
      </c>
      <c r="J275" s="23">
        <v>5</v>
      </c>
      <c r="K275" s="24"/>
      <c r="L275" s="23">
        <f t="shared" si="4"/>
        <v>465</v>
      </c>
    </row>
    <row r="276" spans="2:12" ht="15.5" x14ac:dyDescent="0.35">
      <c r="B276" s="12" t="s">
        <v>217</v>
      </c>
      <c r="C276" s="23">
        <v>6</v>
      </c>
      <c r="D276" s="23">
        <v>31</v>
      </c>
      <c r="E276" s="23">
        <v>39</v>
      </c>
      <c r="F276" s="23">
        <v>45</v>
      </c>
      <c r="G276" s="23">
        <v>38</v>
      </c>
      <c r="H276" s="23">
        <v>47</v>
      </c>
      <c r="I276" s="23">
        <v>26</v>
      </c>
      <c r="J276" s="23">
        <v>4</v>
      </c>
      <c r="K276" s="24"/>
      <c r="L276" s="23">
        <f t="shared" si="4"/>
        <v>236</v>
      </c>
    </row>
    <row r="277" spans="2:12" ht="15.5" x14ac:dyDescent="0.35">
      <c r="B277" s="12" t="s">
        <v>218</v>
      </c>
      <c r="C277" s="23">
        <v>1</v>
      </c>
      <c r="D277" s="23">
        <v>5</v>
      </c>
      <c r="E277" s="23">
        <v>11</v>
      </c>
      <c r="F277" s="23">
        <v>33</v>
      </c>
      <c r="G277" s="23">
        <v>12</v>
      </c>
      <c r="H277" s="23">
        <v>13</v>
      </c>
      <c r="I277" s="23">
        <v>3</v>
      </c>
      <c r="J277" s="23">
        <v>0</v>
      </c>
      <c r="K277" s="24"/>
      <c r="L277" s="23">
        <f t="shared" si="4"/>
        <v>78</v>
      </c>
    </row>
    <row r="278" spans="2:12" ht="15.5" x14ac:dyDescent="0.35">
      <c r="B278" s="12" t="s">
        <v>219</v>
      </c>
      <c r="C278" s="23">
        <v>4</v>
      </c>
      <c r="D278" s="23">
        <v>7</v>
      </c>
      <c r="E278" s="23">
        <v>31</v>
      </c>
      <c r="F278" s="23">
        <v>15</v>
      </c>
      <c r="G278" s="23">
        <v>30</v>
      </c>
      <c r="H278" s="23">
        <v>12</v>
      </c>
      <c r="I278" s="23">
        <v>2</v>
      </c>
      <c r="J278" s="23">
        <v>2</v>
      </c>
      <c r="K278" s="24"/>
      <c r="L278" s="23">
        <f t="shared" si="4"/>
        <v>103</v>
      </c>
    </row>
    <row r="279" spans="2:12" ht="15.5" x14ac:dyDescent="0.35">
      <c r="B279" s="12" t="s">
        <v>220</v>
      </c>
      <c r="C279" s="23">
        <v>14</v>
      </c>
      <c r="D279" s="23">
        <v>35</v>
      </c>
      <c r="E279" s="23">
        <v>22</v>
      </c>
      <c r="F279" s="23">
        <v>35</v>
      </c>
      <c r="G279" s="23">
        <v>49</v>
      </c>
      <c r="H279" s="23">
        <v>47</v>
      </c>
      <c r="I279" s="23">
        <v>20</v>
      </c>
      <c r="J279" s="23">
        <v>0</v>
      </c>
      <c r="K279" s="24"/>
      <c r="L279" s="23">
        <f t="shared" si="4"/>
        <v>222</v>
      </c>
    </row>
    <row r="280" spans="2:12" ht="15.5" x14ac:dyDescent="0.35">
      <c r="B280" s="12" t="s">
        <v>221</v>
      </c>
      <c r="C280" s="23">
        <v>58</v>
      </c>
      <c r="D280" s="23">
        <v>140</v>
      </c>
      <c r="E280" s="23">
        <v>109</v>
      </c>
      <c r="F280" s="23">
        <v>93</v>
      </c>
      <c r="G280" s="23">
        <v>99</v>
      </c>
      <c r="H280" s="23">
        <v>118</v>
      </c>
      <c r="I280" s="23">
        <v>44</v>
      </c>
      <c r="J280" s="23">
        <v>1</v>
      </c>
      <c r="K280" s="24"/>
      <c r="L280" s="23">
        <f t="shared" si="4"/>
        <v>662</v>
      </c>
    </row>
    <row r="281" spans="2:12" ht="15.5" x14ac:dyDescent="0.35">
      <c r="B281" s="12" t="s">
        <v>424</v>
      </c>
      <c r="C281" s="23">
        <v>925</v>
      </c>
      <c r="D281" s="23">
        <v>1475</v>
      </c>
      <c r="E281" s="23">
        <v>1519</v>
      </c>
      <c r="F281" s="23">
        <v>1232</v>
      </c>
      <c r="G281" s="23">
        <v>537</v>
      </c>
      <c r="H281" s="23">
        <v>282</v>
      </c>
      <c r="I281" s="23">
        <v>90</v>
      </c>
      <c r="J281" s="23">
        <v>4</v>
      </c>
      <c r="K281" s="24"/>
      <c r="L281" s="23">
        <f t="shared" si="4"/>
        <v>6064</v>
      </c>
    </row>
    <row r="282" spans="2:12" ht="15.5" x14ac:dyDescent="0.35">
      <c r="B282" s="12" t="s">
        <v>223</v>
      </c>
      <c r="C282" s="23">
        <v>1</v>
      </c>
      <c r="D282" s="23">
        <v>4</v>
      </c>
      <c r="E282" s="23">
        <v>12</v>
      </c>
      <c r="F282" s="23">
        <v>2</v>
      </c>
      <c r="G282" s="23">
        <v>17</v>
      </c>
      <c r="H282" s="23">
        <v>11</v>
      </c>
      <c r="I282" s="23">
        <v>11</v>
      </c>
      <c r="J282" s="23">
        <v>0</v>
      </c>
      <c r="K282" s="24"/>
      <c r="L282" s="23">
        <f t="shared" si="4"/>
        <v>58</v>
      </c>
    </row>
    <row r="283" spans="2:12" ht="15.5" x14ac:dyDescent="0.35">
      <c r="B283" s="12" t="s">
        <v>425</v>
      </c>
      <c r="C283" s="23">
        <v>19</v>
      </c>
      <c r="D283" s="23">
        <v>24</v>
      </c>
      <c r="E283" s="23">
        <v>47</v>
      </c>
      <c r="F283" s="23">
        <v>36</v>
      </c>
      <c r="G283" s="23">
        <v>36</v>
      </c>
      <c r="H283" s="23">
        <v>62</v>
      </c>
      <c r="I283" s="23">
        <v>21</v>
      </c>
      <c r="J283" s="23">
        <v>4</v>
      </c>
      <c r="K283" s="24"/>
      <c r="L283" s="23">
        <f t="shared" si="4"/>
        <v>249</v>
      </c>
    </row>
    <row r="284" spans="2:12" ht="15.5" x14ac:dyDescent="0.35">
      <c r="B284" s="12" t="s">
        <v>225</v>
      </c>
      <c r="C284" s="23">
        <v>5</v>
      </c>
      <c r="D284" s="23">
        <v>11</v>
      </c>
      <c r="E284" s="23">
        <v>17</v>
      </c>
      <c r="F284" s="23">
        <v>22</v>
      </c>
      <c r="G284" s="23">
        <v>25</v>
      </c>
      <c r="H284" s="23">
        <v>11</v>
      </c>
      <c r="I284" s="23">
        <v>7</v>
      </c>
      <c r="J284" s="23">
        <v>1</v>
      </c>
      <c r="K284" s="24"/>
      <c r="L284" s="23">
        <f t="shared" si="4"/>
        <v>99</v>
      </c>
    </row>
    <row r="285" spans="2:12" ht="15.5" x14ac:dyDescent="0.35">
      <c r="B285" s="12" t="s">
        <v>226</v>
      </c>
      <c r="C285" s="23">
        <v>98</v>
      </c>
      <c r="D285" s="23">
        <v>89</v>
      </c>
      <c r="E285" s="23">
        <v>98</v>
      </c>
      <c r="F285" s="23">
        <v>139</v>
      </c>
      <c r="G285" s="23">
        <v>187</v>
      </c>
      <c r="H285" s="23">
        <v>149</v>
      </c>
      <c r="I285" s="23">
        <v>70</v>
      </c>
      <c r="J285" s="23">
        <v>2</v>
      </c>
      <c r="K285" s="24"/>
      <c r="L285" s="23">
        <f t="shared" si="4"/>
        <v>832</v>
      </c>
    </row>
    <row r="286" spans="2:12" ht="15.5" x14ac:dyDescent="0.35">
      <c r="B286" s="12" t="s">
        <v>227</v>
      </c>
      <c r="C286" s="23">
        <v>330</v>
      </c>
      <c r="D286" s="23">
        <v>473</v>
      </c>
      <c r="E286" s="23">
        <v>490</v>
      </c>
      <c r="F286" s="23">
        <v>331</v>
      </c>
      <c r="G286" s="23">
        <v>97</v>
      </c>
      <c r="H286" s="23">
        <v>54</v>
      </c>
      <c r="I286" s="23">
        <v>14</v>
      </c>
      <c r="J286" s="23">
        <v>5</v>
      </c>
      <c r="K286" s="24"/>
      <c r="L286" s="23">
        <f t="shared" si="4"/>
        <v>1794</v>
      </c>
    </row>
    <row r="287" spans="2:12" ht="15.5" x14ac:dyDescent="0.35">
      <c r="B287" s="12" t="s">
        <v>228</v>
      </c>
      <c r="C287" s="23">
        <v>20</v>
      </c>
      <c r="D287" s="23">
        <v>13</v>
      </c>
      <c r="E287" s="23">
        <v>27</v>
      </c>
      <c r="F287" s="23">
        <v>27</v>
      </c>
      <c r="G287" s="23">
        <v>45</v>
      </c>
      <c r="H287" s="23">
        <v>33</v>
      </c>
      <c r="I287" s="23">
        <v>18</v>
      </c>
      <c r="J287" s="23">
        <v>2</v>
      </c>
      <c r="K287" s="24"/>
      <c r="L287" s="23">
        <f t="shared" si="4"/>
        <v>185</v>
      </c>
    </row>
    <row r="288" spans="2:12" ht="15.5" x14ac:dyDescent="0.35">
      <c r="B288" s="12" t="s">
        <v>229</v>
      </c>
      <c r="C288" s="23">
        <v>54</v>
      </c>
      <c r="D288" s="23">
        <v>31</v>
      </c>
      <c r="E288" s="23">
        <v>47</v>
      </c>
      <c r="F288" s="23">
        <v>72</v>
      </c>
      <c r="G288" s="23">
        <v>61</v>
      </c>
      <c r="H288" s="23">
        <v>67</v>
      </c>
      <c r="I288" s="23">
        <v>17</v>
      </c>
      <c r="J288" s="23">
        <v>2</v>
      </c>
      <c r="K288" s="24"/>
      <c r="L288" s="23">
        <f t="shared" si="4"/>
        <v>351</v>
      </c>
    </row>
    <row r="289" spans="2:12" ht="15.5" x14ac:dyDescent="0.35">
      <c r="B289" s="12" t="s">
        <v>230</v>
      </c>
      <c r="C289" s="23">
        <v>9</v>
      </c>
      <c r="D289" s="23">
        <v>3</v>
      </c>
      <c r="E289" s="23">
        <v>4</v>
      </c>
      <c r="F289" s="23">
        <v>10</v>
      </c>
      <c r="G289" s="23">
        <v>1</v>
      </c>
      <c r="H289" s="23">
        <v>5</v>
      </c>
      <c r="I289" s="23">
        <v>7</v>
      </c>
      <c r="J289" s="23">
        <v>0</v>
      </c>
      <c r="K289" s="24"/>
      <c r="L289" s="23">
        <f t="shared" si="4"/>
        <v>39</v>
      </c>
    </row>
    <row r="290" spans="2:12" ht="15.5" x14ac:dyDescent="0.35">
      <c r="B290" s="12" t="s">
        <v>231</v>
      </c>
      <c r="C290" s="23">
        <v>258</v>
      </c>
      <c r="D290" s="23">
        <v>102</v>
      </c>
      <c r="E290" s="23">
        <v>228</v>
      </c>
      <c r="F290" s="23">
        <v>168</v>
      </c>
      <c r="G290" s="23">
        <v>87</v>
      </c>
      <c r="H290" s="23">
        <v>51</v>
      </c>
      <c r="I290" s="23">
        <v>24</v>
      </c>
      <c r="J290" s="23">
        <v>0</v>
      </c>
      <c r="K290" s="24"/>
      <c r="L290" s="23">
        <f t="shared" si="4"/>
        <v>918</v>
      </c>
    </row>
    <row r="291" spans="2:12" ht="15.5" x14ac:dyDescent="0.35">
      <c r="B291" s="12" t="s">
        <v>232</v>
      </c>
      <c r="C291" s="23">
        <v>39</v>
      </c>
      <c r="D291" s="23">
        <v>6</v>
      </c>
      <c r="E291" s="23">
        <v>19</v>
      </c>
      <c r="F291" s="23">
        <v>26</v>
      </c>
      <c r="G291" s="23">
        <v>64</v>
      </c>
      <c r="H291" s="23">
        <v>42</v>
      </c>
      <c r="I291" s="23">
        <v>9</v>
      </c>
      <c r="J291" s="23">
        <v>1</v>
      </c>
      <c r="K291" s="24"/>
      <c r="L291" s="23">
        <f t="shared" si="4"/>
        <v>206</v>
      </c>
    </row>
    <row r="292" spans="2:12" ht="15.5" x14ac:dyDescent="0.35">
      <c r="B292" s="12" t="s">
        <v>233</v>
      </c>
      <c r="C292" s="23">
        <v>29</v>
      </c>
      <c r="D292" s="23">
        <v>24</v>
      </c>
      <c r="E292" s="23">
        <v>43</v>
      </c>
      <c r="F292" s="23">
        <v>50</v>
      </c>
      <c r="G292" s="23">
        <v>100</v>
      </c>
      <c r="H292" s="23">
        <v>94</v>
      </c>
      <c r="I292" s="23">
        <v>93</v>
      </c>
      <c r="J292" s="23">
        <v>8</v>
      </c>
      <c r="K292" s="24"/>
      <c r="L292" s="23">
        <f t="shared" si="4"/>
        <v>441</v>
      </c>
    </row>
    <row r="293" spans="2:12" ht="15.5" x14ac:dyDescent="0.35">
      <c r="B293" s="12" t="s">
        <v>234</v>
      </c>
      <c r="C293" s="23">
        <v>77</v>
      </c>
      <c r="D293" s="23">
        <v>147</v>
      </c>
      <c r="E293" s="23">
        <v>222</v>
      </c>
      <c r="F293" s="23">
        <v>145</v>
      </c>
      <c r="G293" s="23">
        <v>66</v>
      </c>
      <c r="H293" s="23">
        <v>89</v>
      </c>
      <c r="I293" s="23">
        <v>76</v>
      </c>
      <c r="J293" s="23">
        <v>0</v>
      </c>
      <c r="K293" s="24"/>
      <c r="L293" s="23">
        <f t="shared" si="4"/>
        <v>822</v>
      </c>
    </row>
    <row r="294" spans="2:12" ht="15.5" x14ac:dyDescent="0.35">
      <c r="B294" s="12" t="s">
        <v>235</v>
      </c>
      <c r="C294" s="23">
        <v>142</v>
      </c>
      <c r="D294" s="23">
        <v>74</v>
      </c>
      <c r="E294" s="23">
        <v>134</v>
      </c>
      <c r="F294" s="23">
        <v>171</v>
      </c>
      <c r="G294" s="23">
        <v>144</v>
      </c>
      <c r="H294" s="23">
        <v>46</v>
      </c>
      <c r="I294" s="23">
        <v>13</v>
      </c>
      <c r="J294" s="23">
        <v>2</v>
      </c>
      <c r="K294" s="24"/>
      <c r="L294" s="23">
        <f t="shared" si="4"/>
        <v>726</v>
      </c>
    </row>
    <row r="295" spans="2:12" ht="15.5" x14ac:dyDescent="0.35">
      <c r="B295" s="12" t="s">
        <v>236</v>
      </c>
      <c r="C295" s="23">
        <v>7</v>
      </c>
      <c r="D295" s="23">
        <v>11</v>
      </c>
      <c r="E295" s="23">
        <v>21</v>
      </c>
      <c r="F295" s="23">
        <v>26</v>
      </c>
      <c r="G295" s="23">
        <v>36</v>
      </c>
      <c r="H295" s="23">
        <v>18</v>
      </c>
      <c r="I295" s="23">
        <v>11</v>
      </c>
      <c r="J295" s="23">
        <v>1</v>
      </c>
      <c r="K295" s="24"/>
      <c r="L295" s="23">
        <f t="shared" si="4"/>
        <v>131</v>
      </c>
    </row>
    <row r="296" spans="2:12" ht="15.5" x14ac:dyDescent="0.35">
      <c r="B296" s="12" t="s">
        <v>237</v>
      </c>
      <c r="C296" s="23">
        <v>8</v>
      </c>
      <c r="D296" s="23">
        <v>1</v>
      </c>
      <c r="E296" s="23">
        <v>6</v>
      </c>
      <c r="F296" s="23">
        <v>52</v>
      </c>
      <c r="G296" s="23">
        <v>40</v>
      </c>
      <c r="H296" s="23">
        <v>34</v>
      </c>
      <c r="I296" s="23">
        <v>7</v>
      </c>
      <c r="J296" s="23">
        <v>0</v>
      </c>
      <c r="K296" s="24"/>
      <c r="L296" s="23">
        <f t="shared" si="4"/>
        <v>148</v>
      </c>
    </row>
    <row r="297" spans="2:12" ht="15.5" x14ac:dyDescent="0.35">
      <c r="B297" s="12" t="s">
        <v>426</v>
      </c>
      <c r="C297" s="23">
        <v>12</v>
      </c>
      <c r="D297" s="23">
        <v>33</v>
      </c>
      <c r="E297" s="23">
        <v>44</v>
      </c>
      <c r="F297" s="23">
        <v>68</v>
      </c>
      <c r="G297" s="23">
        <v>18</v>
      </c>
      <c r="H297" s="23">
        <v>33</v>
      </c>
      <c r="I297" s="23">
        <v>40</v>
      </c>
      <c r="J297" s="23">
        <v>0</v>
      </c>
      <c r="K297" s="24"/>
      <c r="L297" s="23">
        <f t="shared" si="4"/>
        <v>248</v>
      </c>
    </row>
    <row r="298" spans="2:12" ht="15.5" x14ac:dyDescent="0.35">
      <c r="B298" s="12" t="s">
        <v>239</v>
      </c>
      <c r="C298" s="23">
        <v>4</v>
      </c>
      <c r="D298" s="23">
        <v>6</v>
      </c>
      <c r="E298" s="23">
        <v>3</v>
      </c>
      <c r="F298" s="23">
        <v>12</v>
      </c>
      <c r="G298" s="23">
        <v>14</v>
      </c>
      <c r="H298" s="23">
        <v>8</v>
      </c>
      <c r="I298" s="23">
        <v>2</v>
      </c>
      <c r="J298" s="23">
        <v>0</v>
      </c>
      <c r="K298" s="24"/>
      <c r="L298" s="23">
        <f t="shared" si="4"/>
        <v>49</v>
      </c>
    </row>
    <row r="299" spans="2:12" ht="15.5" x14ac:dyDescent="0.35">
      <c r="B299" s="12" t="s">
        <v>240</v>
      </c>
      <c r="C299" s="23">
        <v>16</v>
      </c>
      <c r="D299" s="23">
        <v>15</v>
      </c>
      <c r="E299" s="23">
        <v>20</v>
      </c>
      <c r="F299" s="23">
        <v>10</v>
      </c>
      <c r="G299" s="23">
        <v>30</v>
      </c>
      <c r="H299" s="23">
        <v>34</v>
      </c>
      <c r="I299" s="23">
        <v>17</v>
      </c>
      <c r="J299" s="23">
        <v>4</v>
      </c>
      <c r="K299" s="24"/>
      <c r="L299" s="23">
        <f t="shared" si="4"/>
        <v>146</v>
      </c>
    </row>
    <row r="300" spans="2:12" ht="15.5" x14ac:dyDescent="0.35">
      <c r="B300" s="12" t="s">
        <v>241</v>
      </c>
      <c r="C300" s="23">
        <v>33</v>
      </c>
      <c r="D300" s="23">
        <v>48</v>
      </c>
      <c r="E300" s="23">
        <v>37</v>
      </c>
      <c r="F300" s="23">
        <v>66</v>
      </c>
      <c r="G300" s="23">
        <v>69</v>
      </c>
      <c r="H300" s="23">
        <v>58</v>
      </c>
      <c r="I300" s="23">
        <v>34</v>
      </c>
      <c r="J300" s="23">
        <v>1</v>
      </c>
      <c r="K300" s="24"/>
      <c r="L300" s="23">
        <f t="shared" si="4"/>
        <v>346</v>
      </c>
    </row>
    <row r="301" spans="2:12" ht="15.5" x14ac:dyDescent="0.35">
      <c r="B301" s="12" t="s">
        <v>242</v>
      </c>
      <c r="C301" s="23">
        <v>114</v>
      </c>
      <c r="D301" s="23">
        <v>182</v>
      </c>
      <c r="E301" s="23">
        <v>163</v>
      </c>
      <c r="F301" s="23">
        <v>107</v>
      </c>
      <c r="G301" s="23">
        <v>70</v>
      </c>
      <c r="H301" s="23">
        <v>35</v>
      </c>
      <c r="I301" s="23">
        <v>9</v>
      </c>
      <c r="J301" s="23">
        <v>1</v>
      </c>
      <c r="K301" s="24"/>
      <c r="L301" s="23">
        <f t="shared" si="4"/>
        <v>681</v>
      </c>
    </row>
    <row r="302" spans="2:12" ht="15.5" x14ac:dyDescent="0.35">
      <c r="B302" s="12" t="s">
        <v>243</v>
      </c>
      <c r="C302" s="23">
        <v>35</v>
      </c>
      <c r="D302" s="23">
        <v>118</v>
      </c>
      <c r="E302" s="23">
        <v>69</v>
      </c>
      <c r="F302" s="23">
        <v>94</v>
      </c>
      <c r="G302" s="23">
        <v>93</v>
      </c>
      <c r="H302" s="23">
        <v>52</v>
      </c>
      <c r="I302" s="23">
        <v>23</v>
      </c>
      <c r="J302" s="23">
        <v>0</v>
      </c>
      <c r="K302" s="24"/>
      <c r="L302" s="23">
        <f t="shared" si="4"/>
        <v>484</v>
      </c>
    </row>
    <row r="303" spans="2:12" ht="15.5" x14ac:dyDescent="0.35">
      <c r="B303" s="12" t="s">
        <v>244</v>
      </c>
      <c r="C303" s="23">
        <v>36</v>
      </c>
      <c r="D303" s="23">
        <v>26</v>
      </c>
      <c r="E303" s="23">
        <v>17</v>
      </c>
      <c r="F303" s="23">
        <v>19</v>
      </c>
      <c r="G303" s="23">
        <v>28</v>
      </c>
      <c r="H303" s="23">
        <v>51</v>
      </c>
      <c r="I303" s="23">
        <v>39</v>
      </c>
      <c r="J303" s="23">
        <v>0</v>
      </c>
      <c r="K303" s="24"/>
      <c r="L303" s="23">
        <f t="shared" si="4"/>
        <v>216</v>
      </c>
    </row>
    <row r="304" spans="2:12" ht="15.5" x14ac:dyDescent="0.35">
      <c r="B304" s="12" t="s">
        <v>245</v>
      </c>
      <c r="C304" s="23">
        <v>0</v>
      </c>
      <c r="D304" s="23">
        <v>9</v>
      </c>
      <c r="E304" s="23">
        <v>15</v>
      </c>
      <c r="F304" s="23">
        <v>13</v>
      </c>
      <c r="G304" s="23">
        <v>6</v>
      </c>
      <c r="H304" s="23">
        <v>8</v>
      </c>
      <c r="I304" s="23">
        <v>0</v>
      </c>
      <c r="J304" s="23">
        <v>0</v>
      </c>
      <c r="K304" s="24"/>
      <c r="L304" s="23">
        <f t="shared" si="4"/>
        <v>51</v>
      </c>
    </row>
    <row r="305" spans="2:12" ht="15.5" x14ac:dyDescent="0.35">
      <c r="B305" s="12" t="s">
        <v>246</v>
      </c>
      <c r="C305" s="23">
        <v>4909</v>
      </c>
      <c r="D305" s="23">
        <v>10583</v>
      </c>
      <c r="E305" s="23">
        <v>5568</v>
      </c>
      <c r="F305" s="23">
        <v>3666</v>
      </c>
      <c r="G305" s="23">
        <v>2172</v>
      </c>
      <c r="H305" s="23">
        <v>1083</v>
      </c>
      <c r="I305" s="23">
        <v>320</v>
      </c>
      <c r="J305" s="23">
        <v>17</v>
      </c>
      <c r="K305" s="24"/>
      <c r="L305" s="23">
        <f t="shared" si="4"/>
        <v>28318</v>
      </c>
    </row>
    <row r="306" spans="2:12" ht="15.5" x14ac:dyDescent="0.35">
      <c r="B306" s="12" t="s">
        <v>247</v>
      </c>
      <c r="C306" s="23">
        <v>23</v>
      </c>
      <c r="D306" s="23">
        <v>90</v>
      </c>
      <c r="E306" s="23">
        <v>37</v>
      </c>
      <c r="F306" s="23">
        <v>39</v>
      </c>
      <c r="G306" s="23">
        <v>17</v>
      </c>
      <c r="H306" s="23">
        <v>14</v>
      </c>
      <c r="I306" s="23">
        <v>7</v>
      </c>
      <c r="J306" s="23">
        <v>1</v>
      </c>
      <c r="K306" s="24"/>
      <c r="L306" s="23">
        <f t="shared" si="4"/>
        <v>228</v>
      </c>
    </row>
    <row r="307" spans="2:12" ht="15.5" x14ac:dyDescent="0.35">
      <c r="B307" s="12" t="s">
        <v>248</v>
      </c>
      <c r="C307" s="23">
        <v>4</v>
      </c>
      <c r="D307" s="23">
        <v>2</v>
      </c>
      <c r="E307" s="23">
        <v>4</v>
      </c>
      <c r="F307" s="23">
        <v>8</v>
      </c>
      <c r="G307" s="23">
        <v>3</v>
      </c>
      <c r="H307" s="23">
        <v>6</v>
      </c>
      <c r="I307" s="23">
        <v>3</v>
      </c>
      <c r="J307" s="23">
        <v>0</v>
      </c>
      <c r="K307" s="24"/>
      <c r="L307" s="23">
        <f t="shared" si="4"/>
        <v>30</v>
      </c>
    </row>
    <row r="308" spans="2:12" ht="15.5" x14ac:dyDescent="0.35">
      <c r="B308" s="12" t="s">
        <v>249</v>
      </c>
      <c r="C308" s="23">
        <v>48</v>
      </c>
      <c r="D308" s="23">
        <v>93</v>
      </c>
      <c r="E308" s="23">
        <v>227</v>
      </c>
      <c r="F308" s="23">
        <v>180</v>
      </c>
      <c r="G308" s="23">
        <v>182</v>
      </c>
      <c r="H308" s="23">
        <v>158</v>
      </c>
      <c r="I308" s="23">
        <v>147</v>
      </c>
      <c r="J308" s="23">
        <v>3</v>
      </c>
      <c r="K308" s="24"/>
      <c r="L308" s="23">
        <f t="shared" si="4"/>
        <v>1038</v>
      </c>
    </row>
    <row r="309" spans="2:12" ht="15.5" x14ac:dyDescent="0.35">
      <c r="B309" s="12" t="s">
        <v>250</v>
      </c>
      <c r="C309" s="23">
        <v>4</v>
      </c>
      <c r="D309" s="23">
        <v>5</v>
      </c>
      <c r="E309" s="23">
        <v>9</v>
      </c>
      <c r="F309" s="23">
        <v>12</v>
      </c>
      <c r="G309" s="23">
        <v>18</v>
      </c>
      <c r="H309" s="23">
        <v>21</v>
      </c>
      <c r="I309" s="23">
        <v>6</v>
      </c>
      <c r="J309" s="23">
        <v>1</v>
      </c>
      <c r="K309" s="24"/>
      <c r="L309" s="23">
        <f t="shared" si="4"/>
        <v>76</v>
      </c>
    </row>
    <row r="310" spans="2:12" ht="15.5" x14ac:dyDescent="0.35">
      <c r="B310" s="12" t="s">
        <v>251</v>
      </c>
      <c r="C310" s="23">
        <v>568</v>
      </c>
      <c r="D310" s="23">
        <v>769</v>
      </c>
      <c r="E310" s="23">
        <v>435</v>
      </c>
      <c r="F310" s="23">
        <v>218</v>
      </c>
      <c r="G310" s="23">
        <v>65</v>
      </c>
      <c r="H310" s="23">
        <v>15</v>
      </c>
      <c r="I310" s="23">
        <v>0</v>
      </c>
      <c r="J310" s="23">
        <v>0</v>
      </c>
      <c r="K310" s="24"/>
      <c r="L310" s="23">
        <f t="shared" si="4"/>
        <v>2070</v>
      </c>
    </row>
    <row r="311" spans="2:12" ht="15.5" x14ac:dyDescent="0.35">
      <c r="B311" s="12" t="s">
        <v>427</v>
      </c>
      <c r="C311" s="23">
        <v>1155</v>
      </c>
      <c r="D311" s="23">
        <v>2927</v>
      </c>
      <c r="E311" s="23">
        <v>1802</v>
      </c>
      <c r="F311" s="23">
        <v>990</v>
      </c>
      <c r="G311" s="23">
        <v>925</v>
      </c>
      <c r="H311" s="23">
        <v>188</v>
      </c>
      <c r="I311" s="23">
        <v>36</v>
      </c>
      <c r="J311" s="23">
        <v>8</v>
      </c>
      <c r="K311" s="24"/>
      <c r="L311" s="23">
        <f t="shared" si="4"/>
        <v>8031</v>
      </c>
    </row>
    <row r="312" spans="2:12" ht="15.5" x14ac:dyDescent="0.35">
      <c r="B312" s="12" t="s">
        <v>428</v>
      </c>
      <c r="C312" s="23">
        <v>29</v>
      </c>
      <c r="D312" s="23">
        <v>12</v>
      </c>
      <c r="E312" s="23">
        <v>33</v>
      </c>
      <c r="F312" s="23">
        <v>49</v>
      </c>
      <c r="G312" s="23">
        <v>83</v>
      </c>
      <c r="H312" s="23">
        <v>79</v>
      </c>
      <c r="I312" s="23">
        <v>16</v>
      </c>
      <c r="J312" s="23">
        <v>2</v>
      </c>
      <c r="K312" s="24"/>
      <c r="L312" s="23">
        <f t="shared" si="4"/>
        <v>303</v>
      </c>
    </row>
    <row r="313" spans="2:12" ht="15.5" x14ac:dyDescent="0.35">
      <c r="B313" s="12" t="s">
        <v>254</v>
      </c>
      <c r="C313" s="23">
        <v>9</v>
      </c>
      <c r="D313" s="23">
        <v>45</v>
      </c>
      <c r="E313" s="23">
        <v>27</v>
      </c>
      <c r="F313" s="23">
        <v>27</v>
      </c>
      <c r="G313" s="23">
        <v>27</v>
      </c>
      <c r="H313" s="23">
        <v>28</v>
      </c>
      <c r="I313" s="23">
        <v>23</v>
      </c>
      <c r="J313" s="23">
        <v>2</v>
      </c>
      <c r="K313" s="24"/>
      <c r="L313" s="23">
        <f t="shared" si="4"/>
        <v>188</v>
      </c>
    </row>
    <row r="314" spans="2:12" ht="15.5" x14ac:dyDescent="0.35">
      <c r="B314" s="12" t="s">
        <v>255</v>
      </c>
      <c r="C314" s="23">
        <v>30</v>
      </c>
      <c r="D314" s="23">
        <v>135</v>
      </c>
      <c r="E314" s="23">
        <v>84</v>
      </c>
      <c r="F314" s="23">
        <v>52</v>
      </c>
      <c r="G314" s="23">
        <v>97</v>
      </c>
      <c r="H314" s="23">
        <v>55</v>
      </c>
      <c r="I314" s="23">
        <v>33</v>
      </c>
      <c r="J314" s="23">
        <v>2</v>
      </c>
      <c r="K314" s="24"/>
      <c r="L314" s="23">
        <f t="shared" si="4"/>
        <v>488</v>
      </c>
    </row>
    <row r="315" spans="2:12" ht="15.5" x14ac:dyDescent="0.35">
      <c r="B315" s="12" t="s">
        <v>256</v>
      </c>
      <c r="C315" s="23">
        <v>17</v>
      </c>
      <c r="D315" s="23">
        <v>4</v>
      </c>
      <c r="E315" s="23">
        <v>8</v>
      </c>
      <c r="F315" s="23">
        <v>27</v>
      </c>
      <c r="G315" s="23">
        <v>34</v>
      </c>
      <c r="H315" s="23">
        <v>30</v>
      </c>
      <c r="I315" s="23">
        <v>14</v>
      </c>
      <c r="J315" s="23">
        <v>0</v>
      </c>
      <c r="K315" s="24"/>
      <c r="L315" s="23">
        <f t="shared" si="4"/>
        <v>134</v>
      </c>
    </row>
    <row r="316" spans="2:12" ht="15.5" x14ac:dyDescent="0.35">
      <c r="B316" s="12" t="s">
        <v>257</v>
      </c>
      <c r="C316" s="23">
        <v>185</v>
      </c>
      <c r="D316" s="23">
        <v>510</v>
      </c>
      <c r="E316" s="23">
        <v>673</v>
      </c>
      <c r="F316" s="23">
        <v>383</v>
      </c>
      <c r="G316" s="23">
        <v>515</v>
      </c>
      <c r="H316" s="23">
        <v>231</v>
      </c>
      <c r="I316" s="23">
        <v>58</v>
      </c>
      <c r="J316" s="23">
        <v>3</v>
      </c>
      <c r="K316" s="24"/>
      <c r="L316" s="23">
        <f t="shared" si="4"/>
        <v>2558</v>
      </c>
    </row>
    <row r="317" spans="2:12" ht="15.5" x14ac:dyDescent="0.35">
      <c r="B317" s="12" t="s">
        <v>258</v>
      </c>
      <c r="C317" s="23">
        <v>16</v>
      </c>
      <c r="D317" s="23">
        <v>5</v>
      </c>
      <c r="E317" s="23">
        <v>21</v>
      </c>
      <c r="F317" s="23">
        <v>45</v>
      </c>
      <c r="G317" s="23">
        <v>58</v>
      </c>
      <c r="H317" s="23">
        <v>19</v>
      </c>
      <c r="I317" s="23">
        <v>12</v>
      </c>
      <c r="J317" s="23">
        <v>1</v>
      </c>
      <c r="K317" s="24"/>
      <c r="L317" s="23">
        <f t="shared" si="4"/>
        <v>177</v>
      </c>
    </row>
    <row r="318" spans="2:12" ht="15.5" x14ac:dyDescent="0.35">
      <c r="B318" s="12" t="s">
        <v>259</v>
      </c>
      <c r="C318" s="23">
        <v>397</v>
      </c>
      <c r="D318" s="23">
        <v>352</v>
      </c>
      <c r="E318" s="23">
        <v>259</v>
      </c>
      <c r="F318" s="23">
        <v>380</v>
      </c>
      <c r="G318" s="23">
        <v>78</v>
      </c>
      <c r="H318" s="23">
        <v>35</v>
      </c>
      <c r="I318" s="23">
        <v>7</v>
      </c>
      <c r="J318" s="23">
        <v>4</v>
      </c>
      <c r="K318" s="24"/>
      <c r="L318" s="23">
        <f t="shared" si="4"/>
        <v>1512</v>
      </c>
    </row>
    <row r="319" spans="2:12" ht="15.5" x14ac:dyDescent="0.35">
      <c r="B319" s="12" t="s">
        <v>260</v>
      </c>
      <c r="C319" s="23">
        <v>11</v>
      </c>
      <c r="D319" s="23">
        <v>24</v>
      </c>
      <c r="E319" s="23">
        <v>20</v>
      </c>
      <c r="F319" s="23">
        <v>39</v>
      </c>
      <c r="G319" s="23">
        <v>26</v>
      </c>
      <c r="H319" s="23">
        <v>37</v>
      </c>
      <c r="I319" s="23">
        <v>13</v>
      </c>
      <c r="J319" s="23">
        <v>0</v>
      </c>
      <c r="K319" s="24"/>
      <c r="L319" s="23">
        <f t="shared" si="4"/>
        <v>170</v>
      </c>
    </row>
    <row r="320" spans="2:12" ht="15.5" x14ac:dyDescent="0.35">
      <c r="B320" s="12" t="s">
        <v>261</v>
      </c>
      <c r="C320" s="23">
        <v>3</v>
      </c>
      <c r="D320" s="23">
        <v>20</v>
      </c>
      <c r="E320" s="23">
        <v>49</v>
      </c>
      <c r="F320" s="23">
        <v>29</v>
      </c>
      <c r="G320" s="23">
        <v>17</v>
      </c>
      <c r="H320" s="23">
        <v>20</v>
      </c>
      <c r="I320" s="23">
        <v>3</v>
      </c>
      <c r="J320" s="23">
        <v>0</v>
      </c>
      <c r="K320" s="24"/>
      <c r="L320" s="23">
        <f t="shared" si="4"/>
        <v>141</v>
      </c>
    </row>
    <row r="321" spans="2:12" ht="15.5" x14ac:dyDescent="0.35">
      <c r="B321" s="12" t="s">
        <v>429</v>
      </c>
      <c r="C321" s="23">
        <v>12</v>
      </c>
      <c r="D321" s="23">
        <v>13</v>
      </c>
      <c r="E321" s="23">
        <v>24</v>
      </c>
      <c r="F321" s="23">
        <v>27</v>
      </c>
      <c r="G321" s="23">
        <v>18</v>
      </c>
      <c r="H321" s="23">
        <v>10</v>
      </c>
      <c r="I321" s="23">
        <v>17</v>
      </c>
      <c r="J321" s="23">
        <v>3</v>
      </c>
      <c r="K321" s="24"/>
      <c r="L321" s="23">
        <f t="shared" si="4"/>
        <v>124</v>
      </c>
    </row>
    <row r="322" spans="2:12" ht="15.5" x14ac:dyDescent="0.35">
      <c r="B322" s="12" t="s">
        <v>263</v>
      </c>
      <c r="C322" s="23">
        <v>173</v>
      </c>
      <c r="D322" s="23">
        <v>373</v>
      </c>
      <c r="E322" s="23">
        <v>380</v>
      </c>
      <c r="F322" s="23">
        <v>244</v>
      </c>
      <c r="G322" s="23">
        <v>218</v>
      </c>
      <c r="H322" s="23">
        <v>102</v>
      </c>
      <c r="I322" s="23">
        <v>56</v>
      </c>
      <c r="J322" s="23">
        <v>2</v>
      </c>
      <c r="K322" s="24"/>
      <c r="L322" s="23">
        <f t="shared" si="4"/>
        <v>1548</v>
      </c>
    </row>
    <row r="323" spans="2:12" ht="15.5" x14ac:dyDescent="0.35">
      <c r="B323" s="12" t="s">
        <v>264</v>
      </c>
      <c r="C323" s="23">
        <v>9</v>
      </c>
      <c r="D323" s="23">
        <v>1</v>
      </c>
      <c r="E323" s="23">
        <v>19</v>
      </c>
      <c r="F323" s="23">
        <v>28</v>
      </c>
      <c r="G323" s="23">
        <v>31</v>
      </c>
      <c r="H323" s="23">
        <v>32</v>
      </c>
      <c r="I323" s="23">
        <v>30</v>
      </c>
      <c r="J323" s="23">
        <v>1</v>
      </c>
      <c r="K323" s="24"/>
      <c r="L323" s="23">
        <f t="shared" si="4"/>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7"/>
  <sheetViews>
    <sheetView view="pageBreakPreview" zoomScaleNormal="100" zoomScaleSheetLayoutView="100" workbookViewId="0">
      <selection activeCell="C1" sqref="C1"/>
    </sheetView>
  </sheetViews>
  <sheetFormatPr defaultColWidth="9.08984375" defaultRowHeight="15.5" x14ac:dyDescent="0.35"/>
  <cols>
    <col min="1" max="1" width="9.08984375" style="1" bestFit="1" customWidth="1"/>
    <col min="2" max="2" width="31.36328125" style="1" customWidth="1"/>
    <col min="3" max="3" width="19.54296875" style="1" customWidth="1"/>
    <col min="4" max="4" width="9.08984375" style="1"/>
    <col min="5" max="5" width="15.6328125" style="1" customWidth="1"/>
    <col min="6" max="6" width="17.08984375" style="1" bestFit="1" customWidth="1"/>
    <col min="7" max="7" width="3.08984375" style="1" customWidth="1"/>
    <col min="8" max="8" width="11" style="1" customWidth="1"/>
    <col min="9" max="16384" width="9.08984375" style="1"/>
  </cols>
  <sheetData>
    <row r="1" spans="1:8" s="3" customFormat="1" x14ac:dyDescent="0.35">
      <c r="B1" s="4"/>
      <c r="C1" s="5" t="s">
        <v>0</v>
      </c>
      <c r="E1" s="5" t="s">
        <v>0</v>
      </c>
      <c r="F1" s="5" t="s">
        <v>1</v>
      </c>
    </row>
    <row r="2" spans="1:8" s="2" customFormat="1" x14ac:dyDescent="0.35">
      <c r="C2" s="4" t="s">
        <v>391</v>
      </c>
      <c r="E2" s="4" t="s">
        <v>386</v>
      </c>
      <c r="F2" s="4" t="s">
        <v>386</v>
      </c>
    </row>
    <row r="3" spans="1:8" s="2" customFormat="1" x14ac:dyDescent="0.35">
      <c r="C3" s="6"/>
      <c r="D3" s="6"/>
      <c r="E3" s="6"/>
      <c r="F3" s="6" t="s">
        <v>2</v>
      </c>
    </row>
    <row r="4" spans="1:8" x14ac:dyDescent="0.35">
      <c r="A4" s="13"/>
      <c r="B4" s="25" t="s">
        <v>64</v>
      </c>
      <c r="C4" s="7">
        <v>555.26</v>
      </c>
      <c r="D4" s="8"/>
      <c r="E4" s="7">
        <v>543.70000000000005</v>
      </c>
      <c r="F4" s="26">
        <v>23000</v>
      </c>
      <c r="H4" s="19"/>
    </row>
    <row r="5" spans="1:8" x14ac:dyDescent="0.35">
      <c r="A5" s="13"/>
      <c r="B5" s="25" t="s">
        <v>65</v>
      </c>
      <c r="C5" s="7">
        <v>457.77</v>
      </c>
      <c r="D5" s="8"/>
      <c r="E5" s="7">
        <v>447.85</v>
      </c>
      <c r="F5" s="26">
        <v>20000</v>
      </c>
      <c r="H5" s="19"/>
    </row>
    <row r="6" spans="1:8" x14ac:dyDescent="0.35">
      <c r="A6" s="13"/>
      <c r="B6" s="25" t="s">
        <v>66</v>
      </c>
      <c r="C6" s="7">
        <v>216.49</v>
      </c>
      <c r="D6" s="8"/>
      <c r="E6" s="7">
        <v>212.78</v>
      </c>
      <c r="F6" s="26">
        <v>10075</v>
      </c>
      <c r="H6" s="19"/>
    </row>
    <row r="7" spans="1:8" x14ac:dyDescent="0.35">
      <c r="A7" s="13"/>
      <c r="B7" s="25" t="s">
        <v>67</v>
      </c>
      <c r="C7" s="7">
        <v>541.38</v>
      </c>
      <c r="D7" s="8"/>
      <c r="E7" s="7">
        <v>541.54</v>
      </c>
      <c r="F7" s="26">
        <v>45501</v>
      </c>
      <c r="H7" s="19"/>
    </row>
    <row r="8" spans="1:8" x14ac:dyDescent="0.35">
      <c r="A8" s="13"/>
      <c r="B8" s="25" t="s">
        <v>68</v>
      </c>
      <c r="C8" s="7">
        <v>120.2</v>
      </c>
      <c r="D8" s="8"/>
      <c r="E8" s="7">
        <v>116.88</v>
      </c>
      <c r="F8" s="26">
        <v>4000</v>
      </c>
      <c r="H8" s="19"/>
    </row>
    <row r="9" spans="1:8" x14ac:dyDescent="0.35">
      <c r="A9" s="13"/>
      <c r="B9" s="25" t="s">
        <v>69</v>
      </c>
      <c r="C9" s="7">
        <v>152.6</v>
      </c>
      <c r="D9" s="8"/>
      <c r="E9" s="7">
        <v>155.18</v>
      </c>
      <c r="F9" s="26">
        <v>10500</v>
      </c>
      <c r="H9" s="19"/>
    </row>
    <row r="10" spans="1:8" x14ac:dyDescent="0.35">
      <c r="A10" s="13"/>
      <c r="B10" s="25" t="s">
        <v>70</v>
      </c>
      <c r="C10" s="7">
        <v>186.44</v>
      </c>
      <c r="D10" s="8"/>
      <c r="E10" s="7">
        <v>186.37</v>
      </c>
      <c r="F10" s="26">
        <v>10258</v>
      </c>
      <c r="H10" s="19"/>
    </row>
    <row r="11" spans="1:8" x14ac:dyDescent="0.35">
      <c r="A11" s="13"/>
      <c r="B11" s="25" t="s">
        <v>71</v>
      </c>
      <c r="C11" s="7">
        <v>420.17</v>
      </c>
      <c r="D11" s="8"/>
      <c r="E11" s="7">
        <v>416.37</v>
      </c>
      <c r="F11" s="26">
        <v>19000</v>
      </c>
      <c r="H11" s="19"/>
    </row>
    <row r="12" spans="1:8" x14ac:dyDescent="0.35">
      <c r="A12" s="13"/>
      <c r="B12" s="25" t="s">
        <v>72</v>
      </c>
      <c r="C12" s="7">
        <v>257.12</v>
      </c>
      <c r="D12" s="8"/>
      <c r="E12" s="7">
        <v>251.81</v>
      </c>
      <c r="F12" s="26">
        <v>8000</v>
      </c>
      <c r="H12" s="19"/>
    </row>
    <row r="13" spans="1:8" x14ac:dyDescent="0.35">
      <c r="A13" s="13"/>
      <c r="B13" s="25" t="s">
        <v>73</v>
      </c>
      <c r="C13" s="7">
        <v>914.63</v>
      </c>
      <c r="D13" s="8"/>
      <c r="E13" s="7">
        <v>903.17</v>
      </c>
      <c r="F13" s="26">
        <v>41000</v>
      </c>
      <c r="H13" s="19"/>
    </row>
    <row r="14" spans="1:8" x14ac:dyDescent="0.35">
      <c r="A14" s="13"/>
      <c r="B14" s="25" t="s">
        <v>74</v>
      </c>
      <c r="C14" s="7">
        <v>762.19</v>
      </c>
      <c r="D14" s="8"/>
      <c r="E14" s="7">
        <v>755.24</v>
      </c>
      <c r="F14" s="27">
        <v>64446</v>
      </c>
      <c r="H14" s="19"/>
    </row>
    <row r="15" spans="1:8" x14ac:dyDescent="0.35">
      <c r="A15" s="13"/>
      <c r="B15" s="25" t="s">
        <v>75</v>
      </c>
      <c r="C15" s="7">
        <v>217.75</v>
      </c>
      <c r="D15" s="8"/>
      <c r="E15" s="7">
        <v>210.23</v>
      </c>
      <c r="F15" s="26">
        <v>11220</v>
      </c>
      <c r="H15" s="19"/>
    </row>
    <row r="16" spans="1:8" x14ac:dyDescent="0.35">
      <c r="A16" s="13"/>
      <c r="B16" s="25" t="s">
        <v>76</v>
      </c>
      <c r="C16" s="7">
        <v>273.35000000000002</v>
      </c>
      <c r="D16" s="8"/>
      <c r="E16" s="7">
        <v>261.8</v>
      </c>
      <c r="F16" s="28">
        <v>12650</v>
      </c>
      <c r="H16" s="19"/>
    </row>
    <row r="17" spans="1:8" x14ac:dyDescent="0.35">
      <c r="A17" s="13"/>
      <c r="B17" s="25" t="s">
        <v>77</v>
      </c>
      <c r="C17" s="7">
        <v>336.18</v>
      </c>
      <c r="D17" s="8"/>
      <c r="E17" s="7">
        <v>332.77</v>
      </c>
      <c r="F17" s="26">
        <v>16000</v>
      </c>
      <c r="H17" s="19"/>
    </row>
    <row r="18" spans="1:8" x14ac:dyDescent="0.35">
      <c r="A18" s="13"/>
      <c r="B18" s="25" t="s">
        <v>78</v>
      </c>
      <c r="C18" s="7">
        <v>248.16</v>
      </c>
      <c r="D18" s="8"/>
      <c r="E18" s="7">
        <v>244.7</v>
      </c>
      <c r="F18" s="26">
        <v>23000</v>
      </c>
      <c r="H18" s="19"/>
    </row>
    <row r="19" spans="1:8" x14ac:dyDescent="0.35">
      <c r="A19" s="13"/>
      <c r="B19" s="25" t="s">
        <v>79</v>
      </c>
      <c r="C19" s="7">
        <v>42.79</v>
      </c>
      <c r="D19" s="8"/>
      <c r="E19" s="7">
        <v>44.31</v>
      </c>
      <c r="F19" s="26">
        <v>1500</v>
      </c>
      <c r="H19" s="19"/>
    </row>
    <row r="20" spans="1:8" x14ac:dyDescent="0.35">
      <c r="A20" s="13"/>
      <c r="B20" s="25" t="s">
        <v>80</v>
      </c>
      <c r="C20" s="7">
        <v>160.35</v>
      </c>
      <c r="D20" s="8"/>
      <c r="E20" s="7">
        <v>154.94999999999999</v>
      </c>
      <c r="F20" s="28">
        <v>3500</v>
      </c>
      <c r="H20" s="19"/>
    </row>
    <row r="21" spans="1:8" x14ac:dyDescent="0.35">
      <c r="A21" s="13"/>
      <c r="B21" s="25" t="s">
        <v>81</v>
      </c>
      <c r="C21" s="7">
        <v>64.209999999999994</v>
      </c>
      <c r="D21" s="8"/>
      <c r="E21" s="7">
        <v>60.91</v>
      </c>
      <c r="F21" s="26">
        <v>0</v>
      </c>
      <c r="H21" s="19"/>
    </row>
    <row r="22" spans="1:8" x14ac:dyDescent="0.35">
      <c r="A22" s="13"/>
      <c r="B22" s="25" t="s">
        <v>82</v>
      </c>
      <c r="C22" s="7">
        <v>957.03</v>
      </c>
      <c r="D22" s="8"/>
      <c r="E22" s="7">
        <v>938.96</v>
      </c>
      <c r="F22" s="26">
        <v>63000</v>
      </c>
      <c r="H22" s="19"/>
    </row>
    <row r="23" spans="1:8" x14ac:dyDescent="0.35">
      <c r="A23" s="13"/>
      <c r="B23" s="25" t="s">
        <v>83</v>
      </c>
      <c r="C23" s="7">
        <v>9413.2000000000007</v>
      </c>
      <c r="D23" s="8"/>
      <c r="E23" s="7">
        <v>9223.31</v>
      </c>
      <c r="F23" s="26">
        <v>2553158</v>
      </c>
      <c r="H23" s="19"/>
    </row>
    <row r="24" spans="1:8" x14ac:dyDescent="0.35">
      <c r="A24" s="13"/>
      <c r="B24" s="25" t="s">
        <v>84</v>
      </c>
      <c r="C24" s="7">
        <v>3336.61</v>
      </c>
      <c r="D24" s="8"/>
      <c r="E24" s="7">
        <v>3241.87</v>
      </c>
      <c r="F24" s="26">
        <v>960000</v>
      </c>
      <c r="H24" s="19"/>
    </row>
    <row r="25" spans="1:8" x14ac:dyDescent="0.35">
      <c r="A25" s="13"/>
      <c r="B25" s="25" t="s">
        <v>85</v>
      </c>
      <c r="C25" s="7">
        <v>98.82</v>
      </c>
      <c r="D25" s="8"/>
      <c r="E25" s="7">
        <v>94.36</v>
      </c>
      <c r="F25" s="26">
        <v>13807</v>
      </c>
      <c r="H25" s="19"/>
    </row>
    <row r="26" spans="1:8" x14ac:dyDescent="0.35">
      <c r="A26" s="13"/>
      <c r="B26" s="25" t="s">
        <v>86</v>
      </c>
      <c r="C26" s="7">
        <v>80.58</v>
      </c>
      <c r="D26" s="8"/>
      <c r="E26" s="7">
        <v>81.81</v>
      </c>
      <c r="F26" s="26">
        <v>0</v>
      </c>
      <c r="H26" s="19"/>
    </row>
    <row r="27" spans="1:8" x14ac:dyDescent="0.35">
      <c r="A27" s="13"/>
      <c r="B27" s="25" t="s">
        <v>87</v>
      </c>
      <c r="C27" s="7">
        <v>294.33</v>
      </c>
      <c r="D27" s="8"/>
      <c r="E27" s="7">
        <v>293.94</v>
      </c>
      <c r="F27" s="26">
        <v>19614</v>
      </c>
      <c r="H27" s="19"/>
    </row>
    <row r="28" spans="1:8" x14ac:dyDescent="0.35">
      <c r="A28" s="13"/>
      <c r="B28" s="25" t="s">
        <v>88</v>
      </c>
      <c r="C28" s="7">
        <v>431.03</v>
      </c>
      <c r="D28" s="8"/>
      <c r="E28" s="7">
        <v>427.54</v>
      </c>
      <c r="F28" s="26">
        <v>14389</v>
      </c>
      <c r="H28" s="19"/>
    </row>
    <row r="29" spans="1:8" x14ac:dyDescent="0.35">
      <c r="A29" s="13"/>
      <c r="B29" s="25" t="s">
        <v>89</v>
      </c>
      <c r="C29" s="7">
        <v>244.07</v>
      </c>
      <c r="D29" s="8"/>
      <c r="E29" s="7">
        <v>243.05</v>
      </c>
      <c r="F29" s="26">
        <v>24776</v>
      </c>
      <c r="H29" s="19"/>
    </row>
    <row r="30" spans="1:8" x14ac:dyDescent="0.35">
      <c r="A30" s="13"/>
      <c r="B30" s="25" t="s">
        <v>90</v>
      </c>
      <c r="C30" s="7">
        <v>94.29</v>
      </c>
      <c r="D30" s="8"/>
      <c r="E30" s="7">
        <v>93.9</v>
      </c>
      <c r="F30" s="26">
        <v>0</v>
      </c>
      <c r="H30" s="19"/>
    </row>
    <row r="31" spans="1:8" x14ac:dyDescent="0.35">
      <c r="A31" s="13"/>
      <c r="B31" s="25" t="s">
        <v>91</v>
      </c>
      <c r="C31" s="7">
        <v>229.2</v>
      </c>
      <c r="D31" s="8"/>
      <c r="E31" s="7">
        <v>225.14</v>
      </c>
      <c r="F31" s="26">
        <v>13645</v>
      </c>
      <c r="H31" s="19"/>
    </row>
    <row r="32" spans="1:8" x14ac:dyDescent="0.35">
      <c r="A32" s="13"/>
      <c r="B32" s="25" t="s">
        <v>92</v>
      </c>
      <c r="C32" s="7">
        <v>117.99</v>
      </c>
      <c r="D32" s="8"/>
      <c r="E32" s="7">
        <v>118.84</v>
      </c>
      <c r="F32" s="26">
        <v>7000</v>
      </c>
      <c r="H32" s="19"/>
    </row>
    <row r="33" spans="1:8" x14ac:dyDescent="0.35">
      <c r="A33" s="13"/>
      <c r="B33" s="25" t="s">
        <v>93</v>
      </c>
      <c r="C33" s="7">
        <v>81.73</v>
      </c>
      <c r="D33" s="8"/>
      <c r="E33" s="7">
        <v>81.55</v>
      </c>
      <c r="F33" s="26">
        <v>2500</v>
      </c>
      <c r="H33" s="19"/>
    </row>
    <row r="34" spans="1:8" x14ac:dyDescent="0.35">
      <c r="A34" s="13"/>
      <c r="B34" s="25" t="s">
        <v>94</v>
      </c>
      <c r="C34" s="7">
        <v>239.37</v>
      </c>
      <c r="D34" s="8"/>
      <c r="E34" s="7">
        <v>234.67</v>
      </c>
      <c r="F34" s="26">
        <v>14000</v>
      </c>
      <c r="H34" s="19"/>
    </row>
    <row r="35" spans="1:8" x14ac:dyDescent="0.35">
      <c r="A35" s="13"/>
      <c r="B35" s="25" t="s">
        <v>95</v>
      </c>
      <c r="C35" s="7">
        <v>559.99</v>
      </c>
      <c r="D35" s="8"/>
      <c r="E35" s="7">
        <v>549.63</v>
      </c>
      <c r="F35" s="26">
        <v>57000</v>
      </c>
      <c r="H35" s="19"/>
    </row>
    <row r="36" spans="1:8" x14ac:dyDescent="0.35">
      <c r="A36" s="13"/>
      <c r="B36" s="25" t="s">
        <v>96</v>
      </c>
      <c r="C36" s="7">
        <v>274.36</v>
      </c>
      <c r="D36" s="8"/>
      <c r="E36" s="7">
        <v>266.62</v>
      </c>
      <c r="F36" s="26">
        <v>15000</v>
      </c>
      <c r="H36" s="19"/>
    </row>
    <row r="37" spans="1:8" x14ac:dyDescent="0.35">
      <c r="A37" s="13"/>
      <c r="B37" s="25" t="s">
        <v>97</v>
      </c>
      <c r="C37" s="7">
        <v>39.56</v>
      </c>
      <c r="D37" s="8"/>
      <c r="E37" s="7">
        <v>39.78</v>
      </c>
      <c r="F37" s="26">
        <v>0</v>
      </c>
      <c r="H37" s="19"/>
    </row>
    <row r="38" spans="1:8" x14ac:dyDescent="0.35">
      <c r="A38" s="13"/>
      <c r="B38" s="25" t="s">
        <v>98</v>
      </c>
      <c r="C38" s="7">
        <v>149.78</v>
      </c>
      <c r="D38" s="8"/>
      <c r="E38" s="7">
        <v>145.4</v>
      </c>
      <c r="F38" s="26">
        <v>5710</v>
      </c>
      <c r="H38" s="19"/>
    </row>
    <row r="39" spans="1:8" x14ac:dyDescent="0.35">
      <c r="A39" s="13"/>
      <c r="B39" s="25" t="s">
        <v>99</v>
      </c>
      <c r="C39" s="7">
        <v>515.55999999999995</v>
      </c>
      <c r="D39" s="8"/>
      <c r="E39" s="7">
        <v>520.09</v>
      </c>
      <c r="F39" s="26">
        <v>54747</v>
      </c>
      <c r="H39" s="19"/>
    </row>
    <row r="40" spans="1:8" x14ac:dyDescent="0.35">
      <c r="A40" s="13"/>
      <c r="B40" s="25" t="s">
        <v>100</v>
      </c>
      <c r="C40" s="7">
        <v>390.04</v>
      </c>
      <c r="D40" s="8"/>
      <c r="E40" s="7">
        <v>360.57</v>
      </c>
      <c r="F40" s="26">
        <v>43779</v>
      </c>
      <c r="H40" s="19"/>
    </row>
    <row r="41" spans="1:8" x14ac:dyDescent="0.35">
      <c r="A41" s="13"/>
      <c r="B41" s="25" t="s">
        <v>101</v>
      </c>
      <c r="C41" s="7">
        <v>511.01</v>
      </c>
      <c r="D41" s="8"/>
      <c r="E41" s="7">
        <v>490.55</v>
      </c>
      <c r="F41" s="26">
        <v>25990</v>
      </c>
      <c r="H41" s="19"/>
    </row>
    <row r="42" spans="1:8" x14ac:dyDescent="0.35">
      <c r="A42" s="13"/>
      <c r="B42" s="25" t="s">
        <v>102</v>
      </c>
      <c r="C42" s="7">
        <v>294.07</v>
      </c>
      <c r="D42" s="8"/>
      <c r="E42" s="7">
        <v>290.10000000000002</v>
      </c>
      <c r="F42" s="26">
        <v>12650</v>
      </c>
      <c r="H42" s="19"/>
    </row>
    <row r="43" spans="1:8" x14ac:dyDescent="0.35">
      <c r="A43" s="13"/>
      <c r="B43" s="25" t="s">
        <v>103</v>
      </c>
      <c r="C43" s="7">
        <v>70.180000000000007</v>
      </c>
      <c r="D43" s="8"/>
      <c r="E43" s="7">
        <v>70.489999999999995</v>
      </c>
      <c r="F43" s="26">
        <v>0</v>
      </c>
      <c r="H43" s="19"/>
    </row>
    <row r="44" spans="1:8" x14ac:dyDescent="0.35">
      <c r="A44" s="13"/>
      <c r="B44" s="25" t="s">
        <v>104</v>
      </c>
      <c r="C44" s="7">
        <v>515.09</v>
      </c>
      <c r="D44" s="8"/>
      <c r="E44" s="7">
        <v>510.57</v>
      </c>
      <c r="F44" s="26">
        <v>30000</v>
      </c>
      <c r="H44" s="19"/>
    </row>
    <row r="45" spans="1:8" x14ac:dyDescent="0.35">
      <c r="A45" s="13"/>
      <c r="B45" s="25" t="s">
        <v>105</v>
      </c>
      <c r="C45" s="7">
        <v>563.45000000000005</v>
      </c>
      <c r="D45" s="8"/>
      <c r="E45" s="7">
        <v>560.91999999999996</v>
      </c>
      <c r="F45" s="26">
        <v>29176</v>
      </c>
      <c r="H45" s="19"/>
    </row>
    <row r="46" spans="1:8" x14ac:dyDescent="0.35">
      <c r="A46" s="13"/>
      <c r="B46" s="25" t="s">
        <v>106</v>
      </c>
      <c r="C46" s="7">
        <v>420.01</v>
      </c>
      <c r="D46" s="8"/>
      <c r="E46" s="7">
        <v>395.97</v>
      </c>
      <c r="F46" s="26">
        <v>11000</v>
      </c>
      <c r="H46" s="19"/>
    </row>
    <row r="47" spans="1:8" x14ac:dyDescent="0.35">
      <c r="A47" s="13"/>
      <c r="B47" s="25" t="s">
        <v>107</v>
      </c>
      <c r="C47" s="7">
        <v>23.62</v>
      </c>
      <c r="D47" s="8"/>
      <c r="E47" s="7">
        <v>22.1</v>
      </c>
      <c r="F47" s="26">
        <v>0</v>
      </c>
      <c r="H47" s="19"/>
    </row>
    <row r="48" spans="1:8" x14ac:dyDescent="0.35">
      <c r="A48" s="13"/>
      <c r="B48" s="25" t="s">
        <v>108</v>
      </c>
      <c r="C48" s="7">
        <v>3515.57</v>
      </c>
      <c r="D48" s="8"/>
      <c r="E48" s="7">
        <v>3462.85</v>
      </c>
      <c r="F48" s="26">
        <v>1058142</v>
      </c>
      <c r="H48" s="19"/>
    </row>
    <row r="49" spans="1:8" x14ac:dyDescent="0.35">
      <c r="A49" s="13"/>
      <c r="B49" s="25" t="s">
        <v>109</v>
      </c>
      <c r="C49" s="7">
        <v>2209.39</v>
      </c>
      <c r="D49" s="8"/>
      <c r="E49" s="7">
        <v>2122.3200000000002</v>
      </c>
      <c r="F49" s="26">
        <v>168452</v>
      </c>
      <c r="H49" s="19"/>
    </row>
    <row r="50" spans="1:8" x14ac:dyDescent="0.35">
      <c r="A50" s="13"/>
      <c r="B50" s="25" t="s">
        <v>110</v>
      </c>
      <c r="C50" s="7">
        <v>385.37</v>
      </c>
      <c r="D50" s="8"/>
      <c r="E50" s="7">
        <v>376.37</v>
      </c>
      <c r="F50" s="26">
        <v>28731</v>
      </c>
      <c r="H50" s="19"/>
    </row>
    <row r="51" spans="1:8" x14ac:dyDescent="0.35">
      <c r="A51" s="13"/>
      <c r="B51" s="25" t="s">
        <v>111</v>
      </c>
      <c r="C51" s="7">
        <v>237.77</v>
      </c>
      <c r="D51" s="8"/>
      <c r="E51" s="7">
        <v>232.44</v>
      </c>
      <c r="F51" s="26">
        <v>12000</v>
      </c>
      <c r="H51" s="19"/>
    </row>
    <row r="52" spans="1:8" x14ac:dyDescent="0.35">
      <c r="A52" s="13"/>
      <c r="B52" s="25" t="s">
        <v>112</v>
      </c>
      <c r="C52" s="7">
        <v>279.89999999999998</v>
      </c>
      <c r="D52" s="8"/>
      <c r="E52" s="7">
        <v>274.93</v>
      </c>
      <c r="F52" s="26">
        <v>17850</v>
      </c>
      <c r="H52" s="19"/>
    </row>
    <row r="53" spans="1:8" x14ac:dyDescent="0.35">
      <c r="A53" s="13"/>
      <c r="B53" s="25" t="s">
        <v>113</v>
      </c>
      <c r="C53" s="7">
        <v>3917.94</v>
      </c>
      <c r="D53" s="8"/>
      <c r="E53" s="7">
        <v>3840.17</v>
      </c>
      <c r="F53" s="26">
        <v>718000</v>
      </c>
      <c r="H53" s="19"/>
    </row>
    <row r="54" spans="1:8" x14ac:dyDescent="0.35">
      <c r="A54" s="13"/>
      <c r="B54" s="25" t="s">
        <v>114</v>
      </c>
      <c r="C54" s="7">
        <v>96.37</v>
      </c>
      <c r="D54" s="8"/>
      <c r="E54" s="7">
        <v>95.21</v>
      </c>
      <c r="F54" s="26">
        <v>0</v>
      </c>
      <c r="H54" s="19"/>
    </row>
    <row r="55" spans="1:8" x14ac:dyDescent="0.35">
      <c r="A55" s="13"/>
      <c r="B55" s="25" t="s">
        <v>115</v>
      </c>
      <c r="C55" s="7">
        <v>191.73</v>
      </c>
      <c r="D55" s="8"/>
      <c r="E55" s="7">
        <v>192.54</v>
      </c>
      <c r="F55" s="26">
        <v>7671.28</v>
      </c>
      <c r="H55" s="19"/>
    </row>
    <row r="56" spans="1:8" x14ac:dyDescent="0.35">
      <c r="A56" s="13"/>
      <c r="B56" s="25" t="s">
        <v>116</v>
      </c>
      <c r="C56" s="7">
        <v>69.400000000000006</v>
      </c>
      <c r="D56" s="8"/>
      <c r="E56" s="7">
        <v>68.459999999999994</v>
      </c>
      <c r="F56" s="26">
        <v>0</v>
      </c>
      <c r="H56" s="19"/>
    </row>
    <row r="57" spans="1:8" x14ac:dyDescent="0.35">
      <c r="A57" s="13"/>
      <c r="B57" s="25" t="s">
        <v>117</v>
      </c>
      <c r="C57" s="7">
        <v>466.34</v>
      </c>
      <c r="D57" s="8"/>
      <c r="E57" s="7">
        <v>464.07</v>
      </c>
      <c r="F57" s="26">
        <v>38909.879999999997</v>
      </c>
      <c r="H57" s="19"/>
    </row>
    <row r="58" spans="1:8" s="2" customFormat="1" x14ac:dyDescent="0.35">
      <c r="B58" s="25" t="s">
        <v>118</v>
      </c>
      <c r="C58" s="7">
        <v>197.22</v>
      </c>
      <c r="D58" s="8"/>
      <c r="E58" s="7">
        <v>199.45</v>
      </c>
      <c r="F58" s="26">
        <v>9020</v>
      </c>
      <c r="H58" s="19"/>
    </row>
    <row r="59" spans="1:8" x14ac:dyDescent="0.35">
      <c r="B59" s="25" t="s">
        <v>119</v>
      </c>
      <c r="C59" s="7">
        <v>4407.6899999999996</v>
      </c>
      <c r="D59" s="8"/>
      <c r="E59" s="7">
        <v>4380.25</v>
      </c>
      <c r="F59" s="26">
        <v>1178497</v>
      </c>
      <c r="H59" s="19"/>
    </row>
    <row r="60" spans="1:8" x14ac:dyDescent="0.35">
      <c r="B60" s="25" t="s">
        <v>120</v>
      </c>
      <c r="C60" s="7">
        <v>139.66</v>
      </c>
      <c r="D60" s="8"/>
      <c r="E60" s="7">
        <v>138.30000000000001</v>
      </c>
      <c r="F60" s="26">
        <v>0</v>
      </c>
      <c r="H60" s="19"/>
    </row>
    <row r="61" spans="1:8" x14ac:dyDescent="0.35">
      <c r="B61" s="25" t="s">
        <v>121</v>
      </c>
      <c r="C61" s="7">
        <v>384.36</v>
      </c>
      <c r="D61" s="8"/>
      <c r="E61" s="7">
        <v>380.02</v>
      </c>
      <c r="F61" s="26">
        <v>28860</v>
      </c>
      <c r="H61" s="19"/>
    </row>
    <row r="62" spans="1:8" x14ac:dyDescent="0.35">
      <c r="B62" s="25" t="s">
        <v>122</v>
      </c>
      <c r="C62" s="7">
        <v>317.77999999999997</v>
      </c>
      <c r="D62" s="8"/>
      <c r="E62" s="7">
        <v>317.12</v>
      </c>
      <c r="F62" s="26">
        <v>7000</v>
      </c>
      <c r="H62" s="19"/>
    </row>
    <row r="63" spans="1:8" x14ac:dyDescent="0.35">
      <c r="B63" s="25" t="s">
        <v>123</v>
      </c>
      <c r="C63" s="7">
        <v>131.25</v>
      </c>
      <c r="D63" s="8"/>
      <c r="E63" s="7">
        <v>129.27000000000001</v>
      </c>
      <c r="F63" s="26">
        <v>7923.75</v>
      </c>
      <c r="H63" s="19"/>
    </row>
    <row r="64" spans="1:8" x14ac:dyDescent="0.35">
      <c r="B64" s="25" t="s">
        <v>124</v>
      </c>
      <c r="C64" s="7">
        <v>167.85</v>
      </c>
      <c r="D64" s="8"/>
      <c r="E64" s="7">
        <v>162.96</v>
      </c>
      <c r="F64" s="26">
        <v>12000</v>
      </c>
      <c r="H64" s="19"/>
    </row>
    <row r="65" spans="2:8" x14ac:dyDescent="0.35">
      <c r="B65" s="25" t="s">
        <v>125</v>
      </c>
      <c r="C65" s="7">
        <v>491.36</v>
      </c>
      <c r="D65" s="8"/>
      <c r="E65" s="7">
        <v>485.16</v>
      </c>
      <c r="F65" s="26">
        <v>49683.16</v>
      </c>
      <c r="H65" s="19"/>
    </row>
    <row r="66" spans="2:8" x14ac:dyDescent="0.35">
      <c r="B66" s="25" t="s">
        <v>126</v>
      </c>
      <c r="C66" s="7">
        <v>473.49</v>
      </c>
      <c r="D66" s="8"/>
      <c r="E66" s="7">
        <v>476.56</v>
      </c>
      <c r="F66" s="26">
        <v>23785</v>
      </c>
      <c r="H66" s="19"/>
    </row>
    <row r="67" spans="2:8" x14ac:dyDescent="0.35">
      <c r="B67" s="25" t="s">
        <v>127</v>
      </c>
      <c r="C67" s="7">
        <v>721.26</v>
      </c>
      <c r="D67" s="8"/>
      <c r="E67" s="7">
        <v>726.12</v>
      </c>
      <c r="F67" s="26">
        <v>131000</v>
      </c>
      <c r="H67" s="19"/>
    </row>
    <row r="68" spans="2:8" x14ac:dyDescent="0.35">
      <c r="B68" s="25" t="s">
        <v>128</v>
      </c>
      <c r="C68" s="7">
        <v>235.05</v>
      </c>
      <c r="D68" s="8"/>
      <c r="E68" s="7">
        <v>237.56</v>
      </c>
      <c r="F68" s="26">
        <v>14386</v>
      </c>
      <c r="H68" s="19"/>
    </row>
    <row r="69" spans="2:8" x14ac:dyDescent="0.35">
      <c r="B69" s="25" t="s">
        <v>129</v>
      </c>
      <c r="C69" s="7">
        <v>242.64</v>
      </c>
      <c r="D69" s="8"/>
      <c r="E69" s="7">
        <v>233.64</v>
      </c>
      <c r="F69" s="26">
        <v>9000</v>
      </c>
      <c r="H69" s="19"/>
    </row>
    <row r="70" spans="2:8" x14ac:dyDescent="0.35">
      <c r="B70" s="25" t="s">
        <v>130</v>
      </c>
      <c r="C70" s="7">
        <v>625.21</v>
      </c>
      <c r="D70" s="8"/>
      <c r="E70" s="7">
        <v>618.64</v>
      </c>
      <c r="F70" s="26">
        <v>85415</v>
      </c>
      <c r="H70" s="19"/>
    </row>
    <row r="71" spans="2:8" x14ac:dyDescent="0.35">
      <c r="B71" s="25" t="s">
        <v>131</v>
      </c>
      <c r="C71" s="7">
        <v>254.55</v>
      </c>
      <c r="D71" s="8"/>
      <c r="E71" s="7">
        <v>252.12</v>
      </c>
      <c r="F71" s="26">
        <v>15582</v>
      </c>
      <c r="H71" s="19"/>
    </row>
    <row r="72" spans="2:8" x14ac:dyDescent="0.35">
      <c r="B72" s="25" t="s">
        <v>132</v>
      </c>
      <c r="C72" s="7">
        <v>576.91999999999996</v>
      </c>
      <c r="D72" s="8"/>
      <c r="E72" s="7">
        <v>580.19000000000005</v>
      </c>
      <c r="F72" s="26">
        <v>60000</v>
      </c>
      <c r="H72" s="19"/>
    </row>
    <row r="73" spans="2:8" x14ac:dyDescent="0.35">
      <c r="B73" s="25" t="s">
        <v>133</v>
      </c>
      <c r="C73" s="7">
        <v>10458.59</v>
      </c>
      <c r="D73" s="8"/>
      <c r="E73" s="7">
        <v>10399.120000000001</v>
      </c>
      <c r="F73" s="26">
        <v>3071221</v>
      </c>
      <c r="H73" s="19"/>
    </row>
    <row r="74" spans="2:8" x14ac:dyDescent="0.35">
      <c r="B74" s="25" t="s">
        <v>134</v>
      </c>
      <c r="C74" s="7">
        <v>1168.08</v>
      </c>
      <c r="D74" s="8"/>
      <c r="E74" s="7">
        <v>967.56</v>
      </c>
      <c r="F74" s="26">
        <v>55000</v>
      </c>
      <c r="H74" s="19"/>
    </row>
    <row r="75" spans="2:8" x14ac:dyDescent="0.35">
      <c r="B75" s="25" t="s">
        <v>135</v>
      </c>
      <c r="C75" s="7">
        <v>115.83</v>
      </c>
      <c r="D75" s="8"/>
      <c r="E75" s="7">
        <v>112.56</v>
      </c>
      <c r="F75" s="26">
        <v>3869</v>
      </c>
      <c r="H75" s="19"/>
    </row>
    <row r="76" spans="2:8" x14ac:dyDescent="0.35">
      <c r="B76" s="25" t="s">
        <v>136</v>
      </c>
      <c r="C76" s="7">
        <v>6803.48</v>
      </c>
      <c r="D76" s="8"/>
      <c r="E76" s="7">
        <v>6644.64</v>
      </c>
      <c r="F76" s="26">
        <v>952901</v>
      </c>
      <c r="H76" s="19"/>
    </row>
    <row r="77" spans="2:8" x14ac:dyDescent="0.35">
      <c r="B77" s="25" t="s">
        <v>137</v>
      </c>
      <c r="C77" s="7">
        <v>704.21</v>
      </c>
      <c r="D77" s="8"/>
      <c r="E77" s="7">
        <v>696.33</v>
      </c>
      <c r="F77" s="26">
        <v>20000</v>
      </c>
      <c r="H77" s="19"/>
    </row>
    <row r="78" spans="2:8" x14ac:dyDescent="0.35">
      <c r="B78" s="25" t="s">
        <v>138</v>
      </c>
      <c r="C78" s="7">
        <v>160.43</v>
      </c>
      <c r="D78" s="8"/>
      <c r="E78" s="7">
        <v>157.38</v>
      </c>
      <c r="F78" s="26">
        <v>4400</v>
      </c>
      <c r="H78" s="19"/>
    </row>
    <row r="79" spans="2:8" x14ac:dyDescent="0.35">
      <c r="B79" s="25" t="s">
        <v>139</v>
      </c>
      <c r="C79" s="7">
        <v>831.42</v>
      </c>
      <c r="D79" s="8"/>
      <c r="E79" s="7">
        <v>809.27</v>
      </c>
      <c r="F79" s="26">
        <v>50000</v>
      </c>
      <c r="H79" s="19"/>
    </row>
    <row r="80" spans="2:8" x14ac:dyDescent="0.35">
      <c r="B80" s="25" t="s">
        <v>140</v>
      </c>
      <c r="C80" s="7">
        <v>238.4</v>
      </c>
      <c r="D80" s="8"/>
      <c r="E80" s="7">
        <v>239.21</v>
      </c>
      <c r="F80" s="26">
        <v>10450</v>
      </c>
      <c r="H80" s="19"/>
    </row>
    <row r="81" spans="2:8" x14ac:dyDescent="0.35">
      <c r="B81" s="25" t="s">
        <v>141</v>
      </c>
      <c r="C81" s="7">
        <v>189.47</v>
      </c>
      <c r="D81" s="8"/>
      <c r="E81" s="7">
        <v>190.84</v>
      </c>
      <c r="F81" s="26">
        <v>7800</v>
      </c>
      <c r="H81" s="19"/>
    </row>
    <row r="82" spans="2:8" x14ac:dyDescent="0.35">
      <c r="B82" s="25" t="s">
        <v>142</v>
      </c>
      <c r="C82" s="7">
        <v>2574.7399999999998</v>
      </c>
      <c r="D82" s="8"/>
      <c r="E82" s="7">
        <v>2521.35</v>
      </c>
      <c r="F82" s="26">
        <v>281892</v>
      </c>
      <c r="H82" s="19"/>
    </row>
    <row r="83" spans="2:8" x14ac:dyDescent="0.35">
      <c r="B83" s="25" t="s">
        <v>143</v>
      </c>
      <c r="C83" s="7">
        <v>169.4</v>
      </c>
      <c r="D83" s="8"/>
      <c r="E83" s="7">
        <v>168.15</v>
      </c>
      <c r="F83" s="26">
        <v>10000</v>
      </c>
      <c r="H83" s="19"/>
    </row>
    <row r="84" spans="2:8" x14ac:dyDescent="0.35">
      <c r="B84" s="25" t="s">
        <v>144</v>
      </c>
      <c r="C84" s="7">
        <v>303.24</v>
      </c>
      <c r="D84" s="8"/>
      <c r="E84" s="7">
        <v>303.54000000000002</v>
      </c>
      <c r="F84" s="26">
        <v>6752</v>
      </c>
      <c r="H84" s="19"/>
    </row>
    <row r="85" spans="2:8" x14ac:dyDescent="0.35">
      <c r="B85" s="25" t="s">
        <v>145</v>
      </c>
      <c r="C85" s="7">
        <v>193.42</v>
      </c>
      <c r="D85" s="8"/>
      <c r="E85" s="7">
        <v>189.72</v>
      </c>
      <c r="F85" s="26">
        <v>10800</v>
      </c>
      <c r="H85" s="19"/>
    </row>
    <row r="86" spans="2:8" x14ac:dyDescent="0.35">
      <c r="B86" s="25" t="s">
        <v>146</v>
      </c>
      <c r="C86" s="7">
        <v>288.70999999999998</v>
      </c>
      <c r="D86" s="8"/>
      <c r="E86" s="7">
        <v>283.05</v>
      </c>
      <c r="F86" s="26">
        <v>16125</v>
      </c>
      <c r="H86" s="19"/>
    </row>
    <row r="87" spans="2:8" x14ac:dyDescent="0.35">
      <c r="B87" s="25" t="s">
        <v>147</v>
      </c>
      <c r="C87" s="7">
        <v>288.52999999999997</v>
      </c>
      <c r="D87" s="8"/>
      <c r="E87" s="7">
        <v>286.95</v>
      </c>
      <c r="F87" s="26">
        <v>12000</v>
      </c>
      <c r="H87" s="19"/>
    </row>
    <row r="88" spans="2:8" x14ac:dyDescent="0.35">
      <c r="B88" s="25" t="s">
        <v>148</v>
      </c>
      <c r="C88" s="7">
        <v>235.54</v>
      </c>
      <c r="D88" s="8"/>
      <c r="E88" s="7">
        <v>229.86</v>
      </c>
      <c r="F88" s="26">
        <v>13760</v>
      </c>
      <c r="H88" s="19"/>
    </row>
    <row r="89" spans="2:8" x14ac:dyDescent="0.35">
      <c r="B89" s="25" t="s">
        <v>149</v>
      </c>
      <c r="C89" s="7">
        <v>575.19000000000005</v>
      </c>
      <c r="D89" s="8"/>
      <c r="E89" s="7">
        <v>561.35</v>
      </c>
      <c r="F89" s="26">
        <v>27500</v>
      </c>
      <c r="H89" s="19"/>
    </row>
    <row r="90" spans="2:8" x14ac:dyDescent="0.35">
      <c r="B90" s="25" t="s">
        <v>150</v>
      </c>
      <c r="C90" s="7">
        <v>478.43</v>
      </c>
      <c r="D90" s="8"/>
      <c r="E90" s="7">
        <v>471.95</v>
      </c>
      <c r="F90" s="26">
        <v>38500</v>
      </c>
      <c r="H90" s="19"/>
    </row>
    <row r="91" spans="2:8" x14ac:dyDescent="0.35">
      <c r="B91" s="25" t="s">
        <v>151</v>
      </c>
      <c r="C91" s="7">
        <v>167.38</v>
      </c>
      <c r="D91" s="8"/>
      <c r="E91" s="7">
        <v>169.56</v>
      </c>
      <c r="F91" s="26">
        <v>10000</v>
      </c>
      <c r="H91" s="19"/>
    </row>
    <row r="92" spans="2:8" x14ac:dyDescent="0.35">
      <c r="B92" s="25" t="s">
        <v>152</v>
      </c>
      <c r="C92" s="7">
        <v>111.23</v>
      </c>
      <c r="D92" s="8"/>
      <c r="E92" s="7">
        <v>114.32</v>
      </c>
      <c r="F92" s="26">
        <v>5253</v>
      </c>
      <c r="H92" s="19"/>
    </row>
    <row r="93" spans="2:8" x14ac:dyDescent="0.35">
      <c r="B93" s="25" t="s">
        <v>153</v>
      </c>
      <c r="C93" s="7">
        <v>125.15</v>
      </c>
      <c r="D93" s="8"/>
      <c r="E93" s="7">
        <v>127.96</v>
      </c>
      <c r="F93" s="26">
        <v>4700</v>
      </c>
      <c r="H93" s="19"/>
    </row>
    <row r="94" spans="2:8" x14ac:dyDescent="0.35">
      <c r="B94" s="25" t="s">
        <v>154</v>
      </c>
      <c r="C94" s="7">
        <v>98.33</v>
      </c>
      <c r="D94" s="8"/>
      <c r="E94" s="7">
        <v>98.25</v>
      </c>
      <c r="F94" s="26">
        <v>3313</v>
      </c>
      <c r="H94" s="19"/>
    </row>
    <row r="95" spans="2:8" x14ac:dyDescent="0.35">
      <c r="B95" s="25" t="s">
        <v>155</v>
      </c>
      <c r="C95" s="7">
        <v>70.62</v>
      </c>
      <c r="D95" s="8"/>
      <c r="E95" s="7">
        <v>70.25</v>
      </c>
      <c r="F95" s="26">
        <v>700</v>
      </c>
      <c r="H95" s="19"/>
    </row>
    <row r="96" spans="2:8" x14ac:dyDescent="0.35">
      <c r="B96" s="25" t="s">
        <v>156</v>
      </c>
      <c r="C96" s="7">
        <v>381.89</v>
      </c>
      <c r="D96" s="8"/>
      <c r="E96" s="7">
        <v>372.07</v>
      </c>
      <c r="F96" s="26">
        <v>32000</v>
      </c>
      <c r="H96" s="19"/>
    </row>
    <row r="97" spans="2:8" x14ac:dyDescent="0.35">
      <c r="B97" s="25" t="s">
        <v>157</v>
      </c>
      <c r="C97" s="7">
        <v>124.07</v>
      </c>
      <c r="D97" s="8"/>
      <c r="E97" s="7">
        <v>122.4</v>
      </c>
      <c r="F97" s="26">
        <v>5200</v>
      </c>
      <c r="H97" s="19"/>
    </row>
    <row r="98" spans="2:8" x14ac:dyDescent="0.35">
      <c r="B98" s="25" t="s">
        <v>158</v>
      </c>
      <c r="C98" s="7">
        <v>587.25</v>
      </c>
      <c r="D98" s="8"/>
      <c r="E98" s="7">
        <v>590.09</v>
      </c>
      <c r="F98" s="26">
        <v>18250</v>
      </c>
      <c r="H98" s="19"/>
    </row>
    <row r="99" spans="2:8" x14ac:dyDescent="0.35">
      <c r="B99" s="25" t="s">
        <v>159</v>
      </c>
      <c r="C99" s="7">
        <v>285.29000000000002</v>
      </c>
      <c r="D99" s="8"/>
      <c r="E99" s="7">
        <v>288.83</v>
      </c>
      <c r="F99" s="26">
        <v>18200</v>
      </c>
      <c r="H99" s="19"/>
    </row>
    <row r="100" spans="2:8" x14ac:dyDescent="0.35">
      <c r="B100" s="25" t="s">
        <v>160</v>
      </c>
      <c r="C100" s="7">
        <v>110.54</v>
      </c>
      <c r="D100" s="8"/>
      <c r="E100" s="7">
        <v>111.38</v>
      </c>
      <c r="F100" s="26">
        <v>0</v>
      </c>
      <c r="H100" s="19"/>
    </row>
    <row r="101" spans="2:8" x14ac:dyDescent="0.35">
      <c r="B101" s="25" t="s">
        <v>161</v>
      </c>
      <c r="C101" s="7">
        <v>651.14</v>
      </c>
      <c r="D101" s="8"/>
      <c r="E101" s="7">
        <v>631.53</v>
      </c>
      <c r="F101" s="26">
        <v>71995</v>
      </c>
      <c r="H101" s="19"/>
    </row>
    <row r="102" spans="2:8" x14ac:dyDescent="0.35">
      <c r="B102" s="25" t="s">
        <v>162</v>
      </c>
      <c r="C102" s="7">
        <v>3801.17</v>
      </c>
      <c r="D102" s="8"/>
      <c r="E102" s="7">
        <v>3716.92</v>
      </c>
      <c r="F102" s="26">
        <v>463300</v>
      </c>
      <c r="H102" s="19"/>
    </row>
    <row r="103" spans="2:8" x14ac:dyDescent="0.35">
      <c r="B103" s="25" t="s">
        <v>163</v>
      </c>
      <c r="C103" s="7">
        <v>268.38</v>
      </c>
      <c r="D103" s="8"/>
      <c r="E103" s="7">
        <v>263.35000000000002</v>
      </c>
      <c r="F103" s="26">
        <v>11000</v>
      </c>
      <c r="H103" s="19"/>
    </row>
    <row r="104" spans="2:8" x14ac:dyDescent="0.35">
      <c r="B104" s="25" t="s">
        <v>164</v>
      </c>
      <c r="C104" s="7">
        <v>308.27999999999997</v>
      </c>
      <c r="D104" s="8"/>
      <c r="E104" s="7">
        <v>310.43</v>
      </c>
      <c r="F104" s="26">
        <v>26000</v>
      </c>
      <c r="H104" s="19"/>
    </row>
    <row r="105" spans="2:8" x14ac:dyDescent="0.35">
      <c r="B105" s="25" t="s">
        <v>165</v>
      </c>
      <c r="C105" s="7">
        <v>171.64</v>
      </c>
      <c r="D105" s="8"/>
      <c r="E105" s="7">
        <v>166.29</v>
      </c>
      <c r="F105" s="26">
        <v>8550</v>
      </c>
      <c r="H105" s="19"/>
    </row>
    <row r="106" spans="2:8" x14ac:dyDescent="0.35">
      <c r="B106" s="25" t="s">
        <v>166</v>
      </c>
      <c r="C106" s="7">
        <v>428.11</v>
      </c>
      <c r="D106" s="8"/>
      <c r="E106" s="7">
        <v>421.78</v>
      </c>
      <c r="F106" s="26">
        <v>22000</v>
      </c>
      <c r="H106" s="19"/>
    </row>
    <row r="107" spans="2:8" x14ac:dyDescent="0.35">
      <c r="B107" s="25" t="s">
        <v>167</v>
      </c>
      <c r="C107" s="7">
        <v>839.39</v>
      </c>
      <c r="D107" s="8"/>
      <c r="E107" s="7">
        <v>860.42</v>
      </c>
      <c r="F107" s="26">
        <v>80000</v>
      </c>
      <c r="H107" s="19"/>
    </row>
    <row r="108" spans="2:8" x14ac:dyDescent="0.35">
      <c r="B108" s="25" t="s">
        <v>168</v>
      </c>
      <c r="C108" s="7">
        <v>205.16</v>
      </c>
      <c r="D108" s="8"/>
      <c r="E108" s="7">
        <v>205.45</v>
      </c>
      <c r="F108" s="26">
        <v>13500</v>
      </c>
      <c r="H108" s="19"/>
    </row>
    <row r="109" spans="2:8" x14ac:dyDescent="0.35">
      <c r="B109" s="25" t="s">
        <v>169</v>
      </c>
      <c r="C109" s="7">
        <v>487.25</v>
      </c>
      <c r="D109" s="8"/>
      <c r="E109" s="7">
        <v>486.81</v>
      </c>
      <c r="F109" s="26">
        <v>12949</v>
      </c>
      <c r="H109" s="19"/>
    </row>
    <row r="110" spans="2:8" x14ac:dyDescent="0.35">
      <c r="B110" s="25" t="s">
        <v>170</v>
      </c>
      <c r="C110" s="7">
        <v>461.77</v>
      </c>
      <c r="D110" s="8"/>
      <c r="E110" s="7">
        <v>458.93</v>
      </c>
      <c r="F110" s="26">
        <v>14661</v>
      </c>
      <c r="H110" s="19"/>
    </row>
    <row r="111" spans="2:8" x14ac:dyDescent="0.35">
      <c r="B111" s="25" t="s">
        <v>171</v>
      </c>
      <c r="C111" s="7">
        <v>172.76</v>
      </c>
      <c r="D111" s="8"/>
      <c r="E111" s="7">
        <v>173.18</v>
      </c>
      <c r="F111" s="26">
        <v>6500</v>
      </c>
      <c r="H111" s="19"/>
    </row>
    <row r="112" spans="2:8" x14ac:dyDescent="0.35">
      <c r="B112" s="25" t="s">
        <v>172</v>
      </c>
      <c r="C112" s="7">
        <v>72.61</v>
      </c>
      <c r="D112" s="8"/>
      <c r="E112" s="7">
        <v>72.92</v>
      </c>
      <c r="F112" s="26">
        <v>2274</v>
      </c>
      <c r="H112" s="19"/>
    </row>
    <row r="113" spans="2:8" x14ac:dyDescent="0.35">
      <c r="B113" s="25" t="s">
        <v>173</v>
      </c>
      <c r="C113" s="7">
        <v>76.040000000000006</v>
      </c>
      <c r="D113" s="8"/>
      <c r="E113" s="7">
        <v>75.66</v>
      </c>
      <c r="F113" s="26">
        <v>4500</v>
      </c>
      <c r="H113" s="19"/>
    </row>
    <row r="114" spans="2:8" x14ac:dyDescent="0.35">
      <c r="B114" s="25" t="s">
        <v>174</v>
      </c>
      <c r="C114" s="7">
        <v>301.77</v>
      </c>
      <c r="D114" s="8"/>
      <c r="E114" s="7">
        <v>296.64</v>
      </c>
      <c r="F114" s="26">
        <v>9000</v>
      </c>
      <c r="H114" s="19"/>
    </row>
    <row r="115" spans="2:8" x14ac:dyDescent="0.35">
      <c r="B115" s="25" t="s">
        <v>175</v>
      </c>
      <c r="C115" s="7">
        <v>1652.69</v>
      </c>
      <c r="D115" s="8"/>
      <c r="E115" s="7">
        <v>1638.54</v>
      </c>
      <c r="F115" s="26">
        <v>105000</v>
      </c>
      <c r="H115" s="19"/>
    </row>
    <row r="116" spans="2:8" x14ac:dyDescent="0.35">
      <c r="B116" s="25" t="s">
        <v>176</v>
      </c>
      <c r="C116" s="7">
        <v>1346.61</v>
      </c>
      <c r="D116" s="8"/>
      <c r="E116" s="7">
        <v>1320.45</v>
      </c>
      <c r="F116" s="26">
        <v>130992</v>
      </c>
      <c r="H116" s="19"/>
    </row>
    <row r="117" spans="2:8" x14ac:dyDescent="0.35">
      <c r="B117" s="25" t="s">
        <v>177</v>
      </c>
      <c r="C117" s="7">
        <v>559.19000000000005</v>
      </c>
      <c r="D117" s="8"/>
      <c r="E117" s="7">
        <v>553.51</v>
      </c>
      <c r="F117" s="26">
        <v>31000</v>
      </c>
      <c r="H117" s="19"/>
    </row>
    <row r="118" spans="2:8" x14ac:dyDescent="0.35">
      <c r="B118" s="25" t="s">
        <v>178</v>
      </c>
      <c r="C118" s="7">
        <v>689.29</v>
      </c>
      <c r="D118" s="8"/>
      <c r="E118" s="7">
        <v>681.21</v>
      </c>
      <c r="F118" s="26">
        <v>27557.71</v>
      </c>
      <c r="H118" s="19"/>
    </row>
    <row r="119" spans="2:8" x14ac:dyDescent="0.35">
      <c r="B119" s="25" t="s">
        <v>179</v>
      </c>
      <c r="C119" s="7">
        <v>787.06</v>
      </c>
      <c r="D119" s="8"/>
      <c r="E119" s="7">
        <v>793.48</v>
      </c>
      <c r="F119" s="26">
        <v>52000</v>
      </c>
      <c r="H119" s="19"/>
    </row>
    <row r="120" spans="2:8" x14ac:dyDescent="0.35">
      <c r="B120" s="25" t="s">
        <v>180</v>
      </c>
      <c r="C120" s="7">
        <v>83.93</v>
      </c>
      <c r="D120" s="8"/>
      <c r="E120" s="7">
        <v>82.39</v>
      </c>
      <c r="F120" s="26">
        <v>0</v>
      </c>
      <c r="H120" s="19"/>
    </row>
    <row r="121" spans="2:8" x14ac:dyDescent="0.35">
      <c r="B121" s="25" t="s">
        <v>181</v>
      </c>
      <c r="C121" s="7">
        <v>103.55</v>
      </c>
      <c r="D121" s="8"/>
      <c r="E121" s="7">
        <v>98.3</v>
      </c>
      <c r="F121" s="26">
        <v>2300</v>
      </c>
      <c r="H121" s="19"/>
    </row>
    <row r="122" spans="2:8" x14ac:dyDescent="0.35">
      <c r="B122" s="25" t="s">
        <v>182</v>
      </c>
      <c r="C122" s="7">
        <v>91.77</v>
      </c>
      <c r="D122" s="8"/>
      <c r="E122" s="7">
        <v>87.75</v>
      </c>
      <c r="F122" s="26">
        <v>1500</v>
      </c>
      <c r="H122" s="19"/>
    </row>
    <row r="123" spans="2:8" x14ac:dyDescent="0.35">
      <c r="B123" s="25" t="s">
        <v>183</v>
      </c>
      <c r="C123" s="7">
        <v>212.27</v>
      </c>
      <c r="D123" s="8"/>
      <c r="E123" s="7">
        <v>213.45</v>
      </c>
      <c r="F123" s="26">
        <v>9500</v>
      </c>
      <c r="H123" s="19"/>
    </row>
    <row r="124" spans="2:8" x14ac:dyDescent="0.35">
      <c r="B124" s="25" t="s">
        <v>184</v>
      </c>
      <c r="C124" s="7">
        <v>1307.26</v>
      </c>
      <c r="D124" s="8"/>
      <c r="E124" s="7">
        <v>1258.93</v>
      </c>
      <c r="F124" s="26">
        <v>71000</v>
      </c>
      <c r="H124" s="19"/>
    </row>
    <row r="125" spans="2:8" x14ac:dyDescent="0.35">
      <c r="B125" s="25" t="s">
        <v>185</v>
      </c>
      <c r="C125" s="7">
        <v>1308.23</v>
      </c>
      <c r="D125" s="8"/>
      <c r="E125" s="7">
        <v>1283.7</v>
      </c>
      <c r="F125" s="26">
        <v>82410</v>
      </c>
      <c r="H125" s="19"/>
    </row>
    <row r="126" spans="2:8" x14ac:dyDescent="0.35">
      <c r="B126" s="25" t="s">
        <v>186</v>
      </c>
      <c r="C126" s="7">
        <v>309.33999999999997</v>
      </c>
      <c r="D126" s="8"/>
      <c r="E126" s="7">
        <v>308.51</v>
      </c>
      <c r="F126" s="26">
        <v>10925</v>
      </c>
      <c r="H126" s="19"/>
    </row>
    <row r="127" spans="2:8" x14ac:dyDescent="0.35">
      <c r="B127" s="25" t="s">
        <v>187</v>
      </c>
      <c r="C127" s="7">
        <v>108.86</v>
      </c>
      <c r="D127" s="8"/>
      <c r="E127" s="7">
        <v>105.64</v>
      </c>
      <c r="F127" s="26">
        <v>4675</v>
      </c>
      <c r="H127" s="19"/>
    </row>
    <row r="128" spans="2:8" x14ac:dyDescent="0.35">
      <c r="B128" s="25" t="s">
        <v>188</v>
      </c>
      <c r="C128" s="7">
        <v>231.42</v>
      </c>
      <c r="D128" s="8"/>
      <c r="E128" s="7">
        <v>230.27</v>
      </c>
      <c r="F128" s="26">
        <v>5750</v>
      </c>
      <c r="H128" s="19"/>
    </row>
    <row r="129" spans="2:8" x14ac:dyDescent="0.35">
      <c r="B129" s="25" t="s">
        <v>189</v>
      </c>
      <c r="C129" s="7">
        <v>258.17</v>
      </c>
      <c r="D129" s="8"/>
      <c r="E129" s="7">
        <v>243.6</v>
      </c>
      <c r="F129" s="26">
        <v>21000</v>
      </c>
      <c r="H129" s="19"/>
    </row>
    <row r="130" spans="2:8" x14ac:dyDescent="0.35">
      <c r="B130" s="25" t="s">
        <v>190</v>
      </c>
      <c r="C130" s="7">
        <v>208.02</v>
      </c>
      <c r="D130" s="8"/>
      <c r="E130" s="7">
        <v>208.98</v>
      </c>
      <c r="F130" s="26">
        <v>10000</v>
      </c>
      <c r="H130" s="19"/>
    </row>
    <row r="131" spans="2:8" x14ac:dyDescent="0.35">
      <c r="B131" s="25" t="s">
        <v>191</v>
      </c>
      <c r="C131" s="7">
        <v>389.81</v>
      </c>
      <c r="D131" s="8"/>
      <c r="E131" s="7">
        <v>372.7</v>
      </c>
      <c r="F131" s="26">
        <v>22656</v>
      </c>
      <c r="H131" s="19"/>
    </row>
    <row r="132" spans="2:8" x14ac:dyDescent="0.35">
      <c r="B132" s="25" t="s">
        <v>192</v>
      </c>
      <c r="C132" s="7">
        <v>154.53</v>
      </c>
      <c r="D132" s="8"/>
      <c r="E132" s="7">
        <v>153.97999999999999</v>
      </c>
      <c r="F132" s="26">
        <v>13605</v>
      </c>
      <c r="H132" s="19"/>
    </row>
    <row r="133" spans="2:8" x14ac:dyDescent="0.35">
      <c r="B133" s="25" t="s">
        <v>193</v>
      </c>
      <c r="C133" s="7">
        <v>144.05000000000001</v>
      </c>
      <c r="D133" s="8"/>
      <c r="E133" s="7">
        <v>139.69999999999999</v>
      </c>
      <c r="F133" s="26">
        <v>3500</v>
      </c>
      <c r="H133" s="19"/>
    </row>
    <row r="134" spans="2:8" x14ac:dyDescent="0.35">
      <c r="B134" s="25" t="s">
        <v>194</v>
      </c>
      <c r="C134" s="7">
        <v>391.68</v>
      </c>
      <c r="D134" s="8"/>
      <c r="E134" s="7">
        <v>387.6</v>
      </c>
      <c r="F134" s="26">
        <v>26444</v>
      </c>
      <c r="H134" s="19"/>
    </row>
    <row r="135" spans="2:8" x14ac:dyDescent="0.35">
      <c r="B135" s="25" t="s">
        <v>195</v>
      </c>
      <c r="C135" s="7">
        <v>41.86</v>
      </c>
      <c r="D135" s="8"/>
      <c r="E135" s="7">
        <v>40.42</v>
      </c>
      <c r="F135" s="26">
        <v>1000</v>
      </c>
      <c r="H135" s="19"/>
    </row>
    <row r="136" spans="2:8" x14ac:dyDescent="0.35">
      <c r="B136" s="25" t="s">
        <v>196</v>
      </c>
      <c r="C136" s="7">
        <v>124.88</v>
      </c>
      <c r="D136" s="8"/>
      <c r="E136" s="7">
        <v>122.87</v>
      </c>
      <c r="F136" s="26">
        <v>4000</v>
      </c>
      <c r="H136" s="19"/>
    </row>
    <row r="137" spans="2:8" x14ac:dyDescent="0.35">
      <c r="B137" s="25" t="s">
        <v>197</v>
      </c>
      <c r="C137" s="7">
        <v>141.34</v>
      </c>
      <c r="D137" s="8"/>
      <c r="E137" s="7">
        <v>141.91999999999999</v>
      </c>
      <c r="F137" s="26">
        <v>11550</v>
      </c>
      <c r="H137" s="19"/>
    </row>
    <row r="138" spans="2:8" x14ac:dyDescent="0.35">
      <c r="B138" s="25" t="s">
        <v>198</v>
      </c>
      <c r="C138" s="7">
        <v>877.4</v>
      </c>
      <c r="D138" s="8"/>
      <c r="E138" s="7">
        <v>874.67</v>
      </c>
      <c r="F138" s="26">
        <v>62000</v>
      </c>
      <c r="H138" s="19"/>
    </row>
    <row r="139" spans="2:8" x14ac:dyDescent="0.35">
      <c r="B139" s="25" t="s">
        <v>199</v>
      </c>
      <c r="C139" s="7">
        <v>1179.1300000000001</v>
      </c>
      <c r="D139" s="8"/>
      <c r="E139" s="7">
        <v>1167.07</v>
      </c>
      <c r="F139" s="26">
        <v>90552</v>
      </c>
      <c r="H139" s="19"/>
    </row>
    <row r="140" spans="2:8" x14ac:dyDescent="0.35">
      <c r="B140" s="25" t="s">
        <v>200</v>
      </c>
      <c r="C140" s="7">
        <v>243.05</v>
      </c>
      <c r="D140" s="8"/>
      <c r="E140" s="7">
        <v>241.33</v>
      </c>
      <c r="F140" s="26">
        <v>14000</v>
      </c>
      <c r="H140" s="19"/>
    </row>
    <row r="141" spans="2:8" x14ac:dyDescent="0.35">
      <c r="B141" s="25" t="s">
        <v>201</v>
      </c>
      <c r="C141" s="7">
        <v>186.76</v>
      </c>
      <c r="D141" s="8"/>
      <c r="E141" s="7">
        <v>183.28</v>
      </c>
      <c r="F141" s="26">
        <v>11200</v>
      </c>
      <c r="H141" s="19"/>
    </row>
    <row r="142" spans="2:8" x14ac:dyDescent="0.35">
      <c r="B142" s="25" t="s">
        <v>202</v>
      </c>
      <c r="C142" s="7">
        <v>658.33</v>
      </c>
      <c r="D142" s="8"/>
      <c r="E142" s="7">
        <v>637.45000000000005</v>
      </c>
      <c r="F142" s="26">
        <v>92200</v>
      </c>
      <c r="H142" s="19"/>
    </row>
    <row r="143" spans="2:8" x14ac:dyDescent="0.35">
      <c r="B143" s="25" t="s">
        <v>203</v>
      </c>
      <c r="C143" s="7">
        <v>513.51</v>
      </c>
      <c r="D143" s="8"/>
      <c r="E143" s="7">
        <v>494.69</v>
      </c>
      <c r="F143" s="26">
        <v>38000</v>
      </c>
      <c r="H143" s="19"/>
    </row>
    <row r="144" spans="2:8" x14ac:dyDescent="0.35">
      <c r="B144" s="25" t="s">
        <v>204</v>
      </c>
      <c r="C144" s="7">
        <v>58.27</v>
      </c>
      <c r="D144" s="8"/>
      <c r="E144" s="7">
        <v>58.02</v>
      </c>
      <c r="F144" s="26">
        <v>2030</v>
      </c>
      <c r="H144" s="19"/>
    </row>
    <row r="145" spans="2:8" x14ac:dyDescent="0.35">
      <c r="B145" s="25" t="s">
        <v>205</v>
      </c>
      <c r="C145" s="7">
        <v>49.95</v>
      </c>
      <c r="D145" s="8"/>
      <c r="E145" s="7">
        <v>46.17</v>
      </c>
      <c r="F145" s="26">
        <v>0</v>
      </c>
      <c r="H145" s="19"/>
    </row>
    <row r="146" spans="2:8" x14ac:dyDescent="0.35">
      <c r="B146" s="25" t="s">
        <v>206</v>
      </c>
      <c r="C146" s="7">
        <v>32.130000000000003</v>
      </c>
      <c r="D146" s="8"/>
      <c r="E146" s="7">
        <v>32.630000000000003</v>
      </c>
      <c r="F146" s="26">
        <v>0</v>
      </c>
      <c r="H146" s="19"/>
    </row>
    <row r="147" spans="2:8" x14ac:dyDescent="0.35">
      <c r="B147" s="25" t="s">
        <v>207</v>
      </c>
      <c r="C147" s="7">
        <v>198.27</v>
      </c>
      <c r="D147" s="8"/>
      <c r="E147" s="7">
        <v>193.35</v>
      </c>
      <c r="F147" s="26">
        <v>13500</v>
      </c>
      <c r="H147" s="19"/>
    </row>
    <row r="148" spans="2:8" x14ac:dyDescent="0.35">
      <c r="B148" s="25" t="s">
        <v>208</v>
      </c>
      <c r="C148" s="7">
        <v>77.209999999999994</v>
      </c>
      <c r="D148" s="8"/>
      <c r="E148" s="7">
        <v>73.23</v>
      </c>
      <c r="F148" s="26">
        <v>4500</v>
      </c>
      <c r="H148" s="19"/>
    </row>
    <row r="149" spans="2:8" x14ac:dyDescent="0.35">
      <c r="B149" s="25" t="s">
        <v>209</v>
      </c>
      <c r="C149" s="7">
        <v>98.23</v>
      </c>
      <c r="D149" s="8"/>
      <c r="E149" s="7">
        <v>98.21</v>
      </c>
      <c r="F149" s="26">
        <v>6200</v>
      </c>
      <c r="H149" s="19"/>
    </row>
    <row r="150" spans="2:8" x14ac:dyDescent="0.35">
      <c r="B150" s="25" t="s">
        <v>210</v>
      </c>
      <c r="C150" s="7">
        <v>126.37</v>
      </c>
      <c r="D150" s="8"/>
      <c r="E150" s="7">
        <v>126.83</v>
      </c>
      <c r="F150" s="26">
        <v>13738</v>
      </c>
      <c r="H150" s="19"/>
    </row>
    <row r="151" spans="2:8" x14ac:dyDescent="0.35">
      <c r="B151" s="25" t="s">
        <v>211</v>
      </c>
      <c r="C151" s="7">
        <v>153.55000000000001</v>
      </c>
      <c r="D151" s="8"/>
      <c r="E151" s="7">
        <v>150.99</v>
      </c>
      <c r="F151" s="26">
        <v>8200</v>
      </c>
      <c r="H151" s="19"/>
    </row>
    <row r="152" spans="2:8" x14ac:dyDescent="0.35">
      <c r="B152" s="25" t="s">
        <v>212</v>
      </c>
      <c r="C152" s="7">
        <v>261.22000000000003</v>
      </c>
      <c r="D152" s="8"/>
      <c r="E152" s="7">
        <v>260.83999999999997</v>
      </c>
      <c r="F152" s="26">
        <v>6300</v>
      </c>
      <c r="H152" s="19"/>
    </row>
    <row r="153" spans="2:8" x14ac:dyDescent="0.35">
      <c r="B153" s="25" t="s">
        <v>213</v>
      </c>
      <c r="C153" s="7">
        <v>138.78</v>
      </c>
      <c r="D153" s="8"/>
      <c r="E153" s="7">
        <v>129.82</v>
      </c>
      <c r="F153" s="26">
        <v>8300</v>
      </c>
      <c r="H153" s="19"/>
    </row>
    <row r="154" spans="2:8" x14ac:dyDescent="0.35">
      <c r="B154" s="25" t="s">
        <v>214</v>
      </c>
      <c r="C154" s="7">
        <v>116.32</v>
      </c>
      <c r="D154" s="8"/>
      <c r="E154" s="7">
        <v>115.37</v>
      </c>
      <c r="F154" s="26">
        <v>5250</v>
      </c>
      <c r="H154" s="19"/>
    </row>
    <row r="155" spans="2:8" x14ac:dyDescent="0.35">
      <c r="B155" s="25" t="s">
        <v>215</v>
      </c>
      <c r="C155" s="7">
        <v>198.81</v>
      </c>
      <c r="D155" s="8"/>
      <c r="E155" s="7">
        <v>190.5</v>
      </c>
      <c r="F155" s="26">
        <v>11153</v>
      </c>
      <c r="H155" s="19"/>
    </row>
    <row r="156" spans="2:8" x14ac:dyDescent="0.35">
      <c r="B156" s="25" t="s">
        <v>216</v>
      </c>
      <c r="C156" s="7">
        <v>503.18</v>
      </c>
      <c r="D156" s="8"/>
      <c r="E156" s="7">
        <v>496.34</v>
      </c>
      <c r="F156" s="26">
        <v>19570</v>
      </c>
      <c r="H156" s="19"/>
    </row>
    <row r="157" spans="2:8" x14ac:dyDescent="0.35">
      <c r="B157" s="25" t="s">
        <v>217</v>
      </c>
      <c r="C157" s="7">
        <v>241.85</v>
      </c>
      <c r="D157" s="8"/>
      <c r="E157" s="7">
        <v>240.59</v>
      </c>
      <c r="F157" s="26">
        <v>9816</v>
      </c>
      <c r="H157" s="19"/>
    </row>
    <row r="158" spans="2:8" x14ac:dyDescent="0.35">
      <c r="B158" s="25" t="s">
        <v>218</v>
      </c>
      <c r="C158" s="7">
        <v>71.739999999999995</v>
      </c>
      <c r="D158" s="8"/>
      <c r="E158" s="7">
        <v>71.41</v>
      </c>
      <c r="F158" s="26">
        <v>3650</v>
      </c>
      <c r="H158" s="19"/>
    </row>
    <row r="159" spans="2:8" x14ac:dyDescent="0.35">
      <c r="B159" s="25" t="s">
        <v>219</v>
      </c>
      <c r="C159" s="7">
        <v>99.76</v>
      </c>
      <c r="D159" s="8"/>
      <c r="E159" s="7">
        <v>99.85</v>
      </c>
      <c r="F159" s="26">
        <v>4859</v>
      </c>
      <c r="H159" s="19"/>
    </row>
    <row r="160" spans="2:8" x14ac:dyDescent="0.35">
      <c r="B160" s="25" t="s">
        <v>220</v>
      </c>
      <c r="C160" s="7">
        <v>232.3</v>
      </c>
      <c r="D160" s="8"/>
      <c r="E160" s="7">
        <v>226.65</v>
      </c>
      <c r="F160" s="26">
        <v>4589.66</v>
      </c>
      <c r="H160" s="19"/>
    </row>
    <row r="161" spans="2:8" x14ac:dyDescent="0.35">
      <c r="B161" s="25" t="s">
        <v>221</v>
      </c>
      <c r="C161" s="7">
        <v>595.37</v>
      </c>
      <c r="D161" s="8"/>
      <c r="E161" s="7">
        <v>592.54</v>
      </c>
      <c r="F161" s="26">
        <v>50200</v>
      </c>
      <c r="H161" s="19"/>
    </row>
    <row r="162" spans="2:8" x14ac:dyDescent="0.35">
      <c r="B162" s="25" t="s">
        <v>222</v>
      </c>
      <c r="C162" s="7">
        <v>4427.82</v>
      </c>
      <c r="D162" s="8"/>
      <c r="E162" s="7">
        <v>4342.84</v>
      </c>
      <c r="F162" s="26">
        <v>931642</v>
      </c>
      <c r="H162" s="19"/>
    </row>
    <row r="163" spans="2:8" x14ac:dyDescent="0.35">
      <c r="B163" s="25" t="s">
        <v>223</v>
      </c>
      <c r="C163" s="7">
        <v>61.71</v>
      </c>
      <c r="D163" s="8"/>
      <c r="E163" s="7">
        <v>61.27</v>
      </c>
      <c r="F163" s="26">
        <v>2500</v>
      </c>
      <c r="H163" s="19"/>
    </row>
    <row r="164" spans="2:8" x14ac:dyDescent="0.35">
      <c r="B164" s="25" t="s">
        <v>224</v>
      </c>
      <c r="C164" s="7">
        <v>256.63</v>
      </c>
      <c r="D164" s="8"/>
      <c r="E164" s="7">
        <v>249.33</v>
      </c>
      <c r="F164" s="26">
        <v>16000</v>
      </c>
      <c r="H164" s="19"/>
    </row>
    <row r="165" spans="2:8" x14ac:dyDescent="0.35">
      <c r="B165" s="25" t="s">
        <v>225</v>
      </c>
      <c r="C165" s="7">
        <v>100.26</v>
      </c>
      <c r="D165" s="8"/>
      <c r="E165" s="7">
        <v>95.87</v>
      </c>
      <c r="F165" s="26">
        <v>2415</v>
      </c>
      <c r="H165" s="19"/>
    </row>
    <row r="166" spans="2:8" x14ac:dyDescent="0.35">
      <c r="B166" s="25" t="s">
        <v>226</v>
      </c>
      <c r="C166" s="7">
        <v>789.2</v>
      </c>
      <c r="D166" s="8"/>
      <c r="E166" s="7">
        <v>779.65</v>
      </c>
      <c r="F166" s="26">
        <v>26000</v>
      </c>
      <c r="H166" s="19"/>
    </row>
    <row r="167" spans="2:8" x14ac:dyDescent="0.35">
      <c r="B167" s="25" t="s">
        <v>227</v>
      </c>
      <c r="C167" s="7">
        <v>1370.57</v>
      </c>
      <c r="D167" s="8"/>
      <c r="E167" s="7">
        <v>1344.31</v>
      </c>
      <c r="F167" s="26">
        <v>41637</v>
      </c>
      <c r="H167" s="19"/>
    </row>
    <row r="168" spans="2:8" x14ac:dyDescent="0.35">
      <c r="B168" s="25" t="s">
        <v>228</v>
      </c>
      <c r="C168" s="7">
        <v>184.02</v>
      </c>
      <c r="D168" s="8"/>
      <c r="E168" s="7">
        <v>181.95</v>
      </c>
      <c r="F168" s="26">
        <v>8617</v>
      </c>
      <c r="H168" s="19"/>
    </row>
    <row r="169" spans="2:8" x14ac:dyDescent="0.35">
      <c r="B169" s="25" t="s">
        <v>229</v>
      </c>
      <c r="C169" s="7">
        <v>342.02</v>
      </c>
      <c r="D169" s="8"/>
      <c r="E169" s="7">
        <v>333.89</v>
      </c>
      <c r="F169" s="26">
        <v>15000</v>
      </c>
      <c r="H169" s="19"/>
    </row>
    <row r="170" spans="2:8" x14ac:dyDescent="0.35">
      <c r="B170" s="25" t="s">
        <v>230</v>
      </c>
      <c r="C170" s="7">
        <v>42.3</v>
      </c>
      <c r="D170" s="8"/>
      <c r="E170" s="7">
        <v>38.79</v>
      </c>
      <c r="F170" s="26">
        <v>0</v>
      </c>
      <c r="H170" s="19"/>
    </row>
    <row r="171" spans="2:8" x14ac:dyDescent="0.35">
      <c r="B171" s="25" t="s">
        <v>231</v>
      </c>
      <c r="C171" s="7">
        <v>701.32</v>
      </c>
      <c r="D171" s="8"/>
      <c r="E171" s="7">
        <v>687.62</v>
      </c>
      <c r="F171" s="26">
        <v>37000</v>
      </c>
      <c r="H171" s="19"/>
    </row>
    <row r="172" spans="2:8" x14ac:dyDescent="0.35">
      <c r="B172" s="25" t="s">
        <v>232</v>
      </c>
      <c r="C172" s="7">
        <v>195.65</v>
      </c>
      <c r="D172" s="8"/>
      <c r="E172" s="7">
        <v>194.15</v>
      </c>
      <c r="F172" s="26">
        <v>0</v>
      </c>
      <c r="H172" s="19"/>
    </row>
    <row r="173" spans="2:8" x14ac:dyDescent="0.35">
      <c r="B173" s="25" t="s">
        <v>233</v>
      </c>
      <c r="C173" s="7">
        <v>505.05</v>
      </c>
      <c r="D173" s="8"/>
      <c r="E173" s="7">
        <v>498.94</v>
      </c>
      <c r="F173" s="26">
        <v>10600</v>
      </c>
      <c r="H173" s="19"/>
    </row>
    <row r="174" spans="2:8" x14ac:dyDescent="0.35">
      <c r="B174" s="25" t="s">
        <v>234</v>
      </c>
      <c r="C174" s="7">
        <v>710.01</v>
      </c>
      <c r="D174" s="8"/>
      <c r="E174" s="7">
        <v>698.3</v>
      </c>
      <c r="F174" s="26">
        <v>93940</v>
      </c>
      <c r="H174" s="19"/>
    </row>
    <row r="175" spans="2:8" x14ac:dyDescent="0.35">
      <c r="B175" s="25" t="s">
        <v>235</v>
      </c>
      <c r="C175" s="7">
        <v>605.28</v>
      </c>
      <c r="D175" s="8"/>
      <c r="E175" s="7">
        <v>584.38</v>
      </c>
      <c r="F175" s="26">
        <v>40000</v>
      </c>
      <c r="H175" s="19"/>
    </row>
    <row r="176" spans="2:8" x14ac:dyDescent="0.35">
      <c r="B176" s="25" t="s">
        <v>236</v>
      </c>
      <c r="C176" s="7">
        <v>138.19999999999999</v>
      </c>
      <c r="D176" s="8"/>
      <c r="E176" s="7">
        <v>134.72999999999999</v>
      </c>
      <c r="F176" s="26">
        <v>7500</v>
      </c>
      <c r="H176" s="19"/>
    </row>
    <row r="177" spans="2:8" x14ac:dyDescent="0.35">
      <c r="B177" s="25" t="s">
        <v>237</v>
      </c>
      <c r="C177" s="7">
        <v>155.41</v>
      </c>
      <c r="D177" s="8"/>
      <c r="E177" s="7">
        <v>151.75</v>
      </c>
      <c r="F177" s="26">
        <v>4100</v>
      </c>
      <c r="H177" s="19"/>
    </row>
    <row r="178" spans="2:8" x14ac:dyDescent="0.35">
      <c r="B178" s="25" t="s">
        <v>238</v>
      </c>
      <c r="C178" s="7">
        <v>238.46</v>
      </c>
      <c r="D178" s="8"/>
      <c r="E178" s="7">
        <v>234.81</v>
      </c>
      <c r="F178" s="26">
        <v>14500</v>
      </c>
      <c r="H178" s="19"/>
    </row>
    <row r="179" spans="2:8" x14ac:dyDescent="0.35">
      <c r="B179" s="25" t="s">
        <v>239</v>
      </c>
      <c r="C179" s="7">
        <v>50.41</v>
      </c>
      <c r="D179" s="8"/>
      <c r="E179" s="7">
        <v>50.54</v>
      </c>
      <c r="F179" s="26">
        <v>0</v>
      </c>
      <c r="H179" s="19"/>
    </row>
    <row r="180" spans="2:8" x14ac:dyDescent="0.35">
      <c r="B180" s="25" t="s">
        <v>240</v>
      </c>
      <c r="C180" s="7">
        <v>159.47</v>
      </c>
      <c r="D180" s="8"/>
      <c r="E180" s="7">
        <v>157.47999999999999</v>
      </c>
      <c r="F180" s="26">
        <v>3291</v>
      </c>
      <c r="H180" s="19"/>
    </row>
    <row r="181" spans="2:8" x14ac:dyDescent="0.35">
      <c r="B181" s="25" t="s">
        <v>241</v>
      </c>
      <c r="C181" s="7">
        <v>337.88</v>
      </c>
      <c r="D181" s="8"/>
      <c r="E181" s="7">
        <v>334.04</v>
      </c>
      <c r="F181" s="26">
        <v>24000</v>
      </c>
      <c r="H181" s="19"/>
    </row>
    <row r="182" spans="2:8" x14ac:dyDescent="0.35">
      <c r="B182" s="25" t="s">
        <v>242</v>
      </c>
      <c r="C182" s="7">
        <v>523.19000000000005</v>
      </c>
      <c r="D182" s="8"/>
      <c r="E182" s="7">
        <v>515.32000000000005</v>
      </c>
      <c r="F182" s="26">
        <v>38525</v>
      </c>
      <c r="H182" s="19"/>
    </row>
    <row r="183" spans="2:8" x14ac:dyDescent="0.35">
      <c r="B183" s="25" t="s">
        <v>243</v>
      </c>
      <c r="C183" s="7">
        <v>424.34</v>
      </c>
      <c r="D183" s="8"/>
      <c r="E183" s="7">
        <v>413.6</v>
      </c>
      <c r="F183" s="26">
        <v>20919.89</v>
      </c>
      <c r="H183" s="19"/>
    </row>
    <row r="184" spans="2:8" x14ac:dyDescent="0.35">
      <c r="B184" s="25" t="s">
        <v>244</v>
      </c>
      <c r="C184" s="7">
        <v>218.31</v>
      </c>
      <c r="D184" s="8"/>
      <c r="E184" s="7">
        <v>212.62</v>
      </c>
      <c r="F184" s="26">
        <v>11000</v>
      </c>
      <c r="H184" s="19"/>
    </row>
    <row r="185" spans="2:8" x14ac:dyDescent="0.35">
      <c r="B185" s="25" t="s">
        <v>245</v>
      </c>
      <c r="C185" s="7">
        <v>46.64</v>
      </c>
      <c r="D185" s="8"/>
      <c r="E185" s="7">
        <v>43.6</v>
      </c>
      <c r="F185" s="26">
        <v>0</v>
      </c>
      <c r="H185" s="19"/>
    </row>
    <row r="186" spans="2:8" x14ac:dyDescent="0.35">
      <c r="B186" s="25" t="s">
        <v>246</v>
      </c>
      <c r="C186" s="7">
        <v>20186.949999999997</v>
      </c>
      <c r="D186" s="8"/>
      <c r="E186" s="7">
        <v>19728.07</v>
      </c>
      <c r="F186" s="26">
        <v>5904630</v>
      </c>
      <c r="H186" s="19"/>
    </row>
    <row r="187" spans="2:8" x14ac:dyDescent="0.35">
      <c r="B187" s="25" t="s">
        <v>247</v>
      </c>
      <c r="C187" s="7">
        <v>166.24</v>
      </c>
      <c r="D187" s="8"/>
      <c r="E187" s="7">
        <v>160.05000000000001</v>
      </c>
      <c r="F187" s="26">
        <v>10256</v>
      </c>
      <c r="H187" s="19"/>
    </row>
    <row r="188" spans="2:8" x14ac:dyDescent="0.35">
      <c r="B188" s="25" t="s">
        <v>248</v>
      </c>
      <c r="C188" s="7">
        <v>29.61</v>
      </c>
      <c r="D188" s="8"/>
      <c r="E188" s="7">
        <v>29.83</v>
      </c>
      <c r="F188" s="26">
        <v>0</v>
      </c>
      <c r="H188" s="19"/>
    </row>
    <row r="189" spans="2:8" x14ac:dyDescent="0.35">
      <c r="B189" s="25" t="s">
        <v>249</v>
      </c>
      <c r="C189" s="7">
        <v>1073.53</v>
      </c>
      <c r="D189" s="8"/>
      <c r="E189" s="7">
        <v>1026.44</v>
      </c>
      <c r="F189" s="26">
        <v>36000</v>
      </c>
      <c r="H189" s="19"/>
    </row>
    <row r="190" spans="2:8" x14ac:dyDescent="0.35">
      <c r="B190" s="25" t="s">
        <v>250</v>
      </c>
      <c r="C190" s="7">
        <v>82.01</v>
      </c>
      <c r="D190" s="8"/>
      <c r="E190" s="7">
        <v>78.55</v>
      </c>
      <c r="F190" s="26">
        <v>1000</v>
      </c>
      <c r="H190" s="19"/>
    </row>
    <row r="191" spans="2:8" x14ac:dyDescent="0.35">
      <c r="B191" s="25" t="s">
        <v>251</v>
      </c>
      <c r="C191" s="7">
        <v>1340.41</v>
      </c>
      <c r="D191" s="8"/>
      <c r="E191" s="7">
        <v>1289.68</v>
      </c>
      <c r="F191" s="26">
        <v>205093</v>
      </c>
      <c r="H191" s="19"/>
    </row>
    <row r="192" spans="2:8" x14ac:dyDescent="0.35">
      <c r="B192" s="25" t="s">
        <v>252</v>
      </c>
      <c r="C192" s="7">
        <v>5824.73</v>
      </c>
      <c r="D192" s="8"/>
      <c r="E192" s="7">
        <v>5685.33</v>
      </c>
      <c r="F192" s="26">
        <v>945392</v>
      </c>
      <c r="H192" s="19"/>
    </row>
    <row r="193" spans="2:8" x14ac:dyDescent="0.35">
      <c r="B193" s="25" t="s">
        <v>253</v>
      </c>
      <c r="C193" s="7">
        <v>317.86</v>
      </c>
      <c r="D193" s="8"/>
      <c r="E193" s="7">
        <v>312.10000000000002</v>
      </c>
      <c r="F193" s="26">
        <v>8500</v>
      </c>
      <c r="H193" s="19"/>
    </row>
    <row r="194" spans="2:8" x14ac:dyDescent="0.35">
      <c r="B194" s="25" t="s">
        <v>254</v>
      </c>
      <c r="C194" s="7">
        <v>182.33</v>
      </c>
      <c r="D194" s="8"/>
      <c r="E194" s="7">
        <v>176.72</v>
      </c>
      <c r="F194" s="26">
        <v>7000</v>
      </c>
      <c r="H194" s="19"/>
    </row>
    <row r="195" spans="2:8" x14ac:dyDescent="0.35">
      <c r="B195" s="25" t="s">
        <v>255</v>
      </c>
      <c r="C195" s="7">
        <v>451.97</v>
      </c>
      <c r="D195" s="8"/>
      <c r="E195" s="7">
        <v>447.61</v>
      </c>
      <c r="F195" s="26">
        <v>11782</v>
      </c>
      <c r="H195" s="19"/>
    </row>
    <row r="196" spans="2:8" x14ac:dyDescent="0.35">
      <c r="B196" s="25" t="s">
        <v>256</v>
      </c>
      <c r="C196" s="7">
        <v>137.75</v>
      </c>
      <c r="D196" s="8"/>
      <c r="E196" s="7">
        <v>134.57</v>
      </c>
      <c r="F196" s="26">
        <v>4700</v>
      </c>
      <c r="H196" s="19"/>
    </row>
    <row r="197" spans="2:8" x14ac:dyDescent="0.35">
      <c r="B197" s="25" t="s">
        <v>257</v>
      </c>
      <c r="C197" s="7">
        <v>2232.04</v>
      </c>
      <c r="D197" s="8"/>
      <c r="E197" s="7">
        <v>2204.4</v>
      </c>
      <c r="F197" s="26">
        <v>172995</v>
      </c>
      <c r="H197" s="19"/>
    </row>
    <row r="198" spans="2:8" x14ac:dyDescent="0.35">
      <c r="B198" s="25" t="s">
        <v>258</v>
      </c>
      <c r="C198" s="7">
        <v>179.13</v>
      </c>
      <c r="D198" s="8"/>
      <c r="E198" s="7">
        <v>168.46</v>
      </c>
      <c r="F198" s="26">
        <v>4375</v>
      </c>
      <c r="H198" s="19"/>
    </row>
    <row r="199" spans="2:8" x14ac:dyDescent="0.35">
      <c r="B199" s="25" t="s">
        <v>259</v>
      </c>
      <c r="C199" s="7">
        <v>1013.02</v>
      </c>
      <c r="D199" s="8"/>
      <c r="E199" s="7">
        <v>972.66</v>
      </c>
      <c r="F199" s="26">
        <v>163000</v>
      </c>
      <c r="H199" s="19"/>
    </row>
    <row r="200" spans="2:8" x14ac:dyDescent="0.35">
      <c r="B200" s="25" t="s">
        <v>260</v>
      </c>
      <c r="C200" s="7">
        <v>169.56</v>
      </c>
      <c r="D200" s="8"/>
      <c r="E200" s="7">
        <v>163.75</v>
      </c>
      <c r="F200" s="26">
        <v>9770</v>
      </c>
      <c r="H200" s="19"/>
    </row>
    <row r="201" spans="2:8" x14ac:dyDescent="0.35">
      <c r="B201" s="25" t="s">
        <v>261</v>
      </c>
      <c r="C201" s="7">
        <v>127.01</v>
      </c>
      <c r="D201" s="8"/>
      <c r="E201" s="7">
        <v>124.35</v>
      </c>
      <c r="F201" s="26">
        <v>8500</v>
      </c>
      <c r="H201" s="19"/>
    </row>
    <row r="202" spans="2:8" x14ac:dyDescent="0.35">
      <c r="B202" s="25" t="s">
        <v>262</v>
      </c>
      <c r="C202" s="7">
        <v>119.12</v>
      </c>
      <c r="D202" s="8"/>
      <c r="E202" s="7">
        <v>118.72</v>
      </c>
      <c r="F202" s="26">
        <v>7000</v>
      </c>
      <c r="H202" s="19"/>
    </row>
    <row r="203" spans="2:8" x14ac:dyDescent="0.35">
      <c r="B203" s="25" t="s">
        <v>263</v>
      </c>
      <c r="C203" s="7">
        <v>1264.0899999999999</v>
      </c>
      <c r="D203" s="8"/>
      <c r="E203" s="7">
        <v>1255.44</v>
      </c>
      <c r="F203" s="26">
        <v>70000</v>
      </c>
      <c r="H203" s="19"/>
    </row>
    <row r="204" spans="2:8" x14ac:dyDescent="0.35">
      <c r="B204" s="25" t="s">
        <v>264</v>
      </c>
      <c r="C204" s="7">
        <v>166.32</v>
      </c>
      <c r="D204" s="8"/>
      <c r="E204" s="7">
        <v>164.65</v>
      </c>
      <c r="F204" s="26">
        <v>6000</v>
      </c>
      <c r="H204" s="19"/>
    </row>
    <row r="205" spans="2:8" x14ac:dyDescent="0.35">
      <c r="B205" s="25" t="s">
        <v>265</v>
      </c>
      <c r="C205" s="7">
        <v>625.47</v>
      </c>
      <c r="D205" s="8"/>
      <c r="E205" s="7">
        <v>604.57000000000005</v>
      </c>
      <c r="F205" s="26">
        <v>34000</v>
      </c>
      <c r="H205" s="19"/>
    </row>
    <row r="206" spans="2:8" x14ac:dyDescent="0.35">
      <c r="B206" s="25" t="s">
        <v>266</v>
      </c>
      <c r="C206" s="7">
        <v>169.18</v>
      </c>
      <c r="D206" s="8"/>
      <c r="E206" s="7">
        <v>170.38</v>
      </c>
      <c r="F206" s="26">
        <v>12900</v>
      </c>
      <c r="H206" s="19"/>
    </row>
    <row r="207" spans="2:8" x14ac:dyDescent="0.35">
      <c r="B207" s="25" t="s">
        <v>267</v>
      </c>
      <c r="C207" s="7">
        <v>619.55999999999995</v>
      </c>
      <c r="D207" s="8"/>
      <c r="E207" s="7">
        <v>607.87</v>
      </c>
      <c r="F207" s="26">
        <v>50730</v>
      </c>
      <c r="H207" s="19"/>
    </row>
    <row r="208" spans="2:8" x14ac:dyDescent="0.35">
      <c r="B208" s="25" t="s">
        <v>268</v>
      </c>
      <c r="C208" s="7">
        <v>283.5</v>
      </c>
      <c r="D208" s="8"/>
      <c r="E208" s="7">
        <v>278.52</v>
      </c>
      <c r="F208" s="26">
        <v>50900</v>
      </c>
      <c r="H208" s="19"/>
    </row>
    <row r="209" spans="2:8" x14ac:dyDescent="0.35">
      <c r="B209" s="25" t="s">
        <v>269</v>
      </c>
      <c r="C209" s="7">
        <v>262.56</v>
      </c>
      <c r="D209" s="8"/>
      <c r="E209" s="7">
        <v>255.26</v>
      </c>
      <c r="F209" s="26">
        <v>7580</v>
      </c>
      <c r="H209" s="19"/>
    </row>
    <row r="210" spans="2:8" x14ac:dyDescent="0.35">
      <c r="B210" s="25" t="s">
        <v>270</v>
      </c>
      <c r="C210" s="7">
        <v>130.6</v>
      </c>
      <c r="D210" s="8"/>
      <c r="E210" s="7">
        <v>123.28</v>
      </c>
      <c r="F210" s="26">
        <v>4656</v>
      </c>
      <c r="H210" s="19"/>
    </row>
    <row r="211" spans="2:8" x14ac:dyDescent="0.35">
      <c r="B211" s="25" t="s">
        <v>271</v>
      </c>
      <c r="C211" s="7">
        <v>212.36</v>
      </c>
      <c r="D211" s="8"/>
      <c r="E211" s="7">
        <v>206.34</v>
      </c>
      <c r="F211" s="26">
        <v>21180</v>
      </c>
      <c r="H211" s="19"/>
    </row>
    <row r="212" spans="2:8" x14ac:dyDescent="0.35">
      <c r="B212" s="25" t="s">
        <v>272</v>
      </c>
      <c r="C212" s="7">
        <v>247.25</v>
      </c>
      <c r="D212" s="8"/>
      <c r="E212" s="7">
        <v>241.97</v>
      </c>
      <c r="F212" s="26">
        <v>11000</v>
      </c>
      <c r="H212" s="19"/>
    </row>
    <row r="213" spans="2:8" x14ac:dyDescent="0.35">
      <c r="B213" s="25" t="s">
        <v>273</v>
      </c>
      <c r="C213" s="7">
        <v>416.41</v>
      </c>
      <c r="D213" s="8"/>
      <c r="E213" s="7">
        <v>402.9</v>
      </c>
      <c r="F213" s="26">
        <v>62288.75</v>
      </c>
      <c r="H213" s="19"/>
    </row>
    <row r="214" spans="2:8" x14ac:dyDescent="0.35">
      <c r="B214" s="25" t="s">
        <v>274</v>
      </c>
      <c r="C214" s="7">
        <v>68.959999999999994</v>
      </c>
      <c r="D214" s="8"/>
      <c r="E214" s="7">
        <v>65.91</v>
      </c>
      <c r="F214" s="26">
        <v>1860</v>
      </c>
      <c r="H214" s="19"/>
    </row>
    <row r="215" spans="2:8" x14ac:dyDescent="0.35">
      <c r="B215" s="25" t="s">
        <v>275</v>
      </c>
      <c r="C215" s="7">
        <v>57.17</v>
      </c>
      <c r="D215" s="8"/>
      <c r="E215" s="7">
        <v>55.6</v>
      </c>
      <c r="F215" s="26">
        <v>0</v>
      </c>
      <c r="H215" s="19"/>
    </row>
    <row r="216" spans="2:8" x14ac:dyDescent="0.35">
      <c r="B216" s="25" t="s">
        <v>276</v>
      </c>
      <c r="C216" s="7">
        <v>203.69</v>
      </c>
      <c r="D216" s="8"/>
      <c r="E216" s="7">
        <v>204.49</v>
      </c>
      <c r="F216" s="26">
        <v>4400</v>
      </c>
      <c r="H216" s="19"/>
    </row>
    <row r="217" spans="2:8" x14ac:dyDescent="0.35">
      <c r="B217" s="25" t="s">
        <v>277</v>
      </c>
      <c r="C217" s="7">
        <v>366.55</v>
      </c>
      <c r="D217" s="8"/>
      <c r="E217" s="7">
        <v>362.15</v>
      </c>
      <c r="F217" s="26">
        <v>31400</v>
      </c>
      <c r="H217" s="19"/>
    </row>
    <row r="218" spans="2:8" x14ac:dyDescent="0.35">
      <c r="B218" s="25" t="s">
        <v>278</v>
      </c>
      <c r="C218" s="7">
        <v>1005.25</v>
      </c>
      <c r="D218" s="8"/>
      <c r="E218" s="7">
        <v>982.47</v>
      </c>
      <c r="F218" s="26">
        <v>181675.12</v>
      </c>
      <c r="H218" s="19"/>
    </row>
    <row r="219" spans="2:8" x14ac:dyDescent="0.35">
      <c r="B219" s="25" t="s">
        <v>279</v>
      </c>
      <c r="C219" s="7">
        <v>2952.29</v>
      </c>
      <c r="D219" s="8"/>
      <c r="E219" s="7">
        <v>2916.09</v>
      </c>
      <c r="F219" s="26">
        <v>80565</v>
      </c>
      <c r="H219" s="19"/>
    </row>
    <row r="220" spans="2:8" x14ac:dyDescent="0.35">
      <c r="B220" s="25" t="s">
        <v>280</v>
      </c>
      <c r="C220" s="7">
        <v>239.77</v>
      </c>
      <c r="D220" s="8"/>
      <c r="E220" s="7">
        <v>238.07</v>
      </c>
      <c r="F220" s="26">
        <v>11800</v>
      </c>
      <c r="H220" s="19"/>
    </row>
    <row r="221" spans="2:8" x14ac:dyDescent="0.35">
      <c r="B221" s="25" t="s">
        <v>281</v>
      </c>
      <c r="C221" s="7">
        <v>46.71</v>
      </c>
      <c r="D221" s="8"/>
      <c r="E221" s="7">
        <v>47.12</v>
      </c>
      <c r="F221" s="26">
        <v>2389</v>
      </c>
      <c r="H221" s="19"/>
    </row>
    <row r="222" spans="2:8" x14ac:dyDescent="0.35">
      <c r="B222" s="25" t="s">
        <v>282</v>
      </c>
      <c r="C222" s="7">
        <v>96.85</v>
      </c>
      <c r="D222" s="8"/>
      <c r="E222" s="7">
        <v>95.95</v>
      </c>
      <c r="F222" s="26">
        <v>4863</v>
      </c>
      <c r="H222" s="19"/>
    </row>
    <row r="223" spans="2:8" x14ac:dyDescent="0.35">
      <c r="B223" s="25" t="s">
        <v>283</v>
      </c>
      <c r="C223" s="7">
        <v>65.989999999999995</v>
      </c>
      <c r="D223" s="8"/>
      <c r="E223" s="7">
        <v>67.86</v>
      </c>
      <c r="F223" s="26">
        <v>3440</v>
      </c>
      <c r="H223" s="19"/>
    </row>
    <row r="224" spans="2:8" x14ac:dyDescent="0.35">
      <c r="B224" s="25" t="s">
        <v>284</v>
      </c>
      <c r="C224" s="7">
        <v>78.89</v>
      </c>
      <c r="D224" s="8"/>
      <c r="E224" s="7">
        <v>78.08</v>
      </c>
      <c r="F224" s="26">
        <v>3958</v>
      </c>
      <c r="H224" s="19"/>
    </row>
    <row r="225" spans="2:8" x14ac:dyDescent="0.35">
      <c r="B225" s="25" t="s">
        <v>285</v>
      </c>
      <c r="C225" s="7">
        <v>894.74</v>
      </c>
      <c r="D225" s="8"/>
      <c r="E225" s="7">
        <v>873.24</v>
      </c>
      <c r="F225" s="26">
        <v>229142</v>
      </c>
      <c r="H225" s="19"/>
    </row>
    <row r="226" spans="2:8" x14ac:dyDescent="0.35">
      <c r="B226" s="25" t="s">
        <v>286</v>
      </c>
      <c r="C226" s="7">
        <v>111.91</v>
      </c>
      <c r="D226" s="8"/>
      <c r="E226" s="7">
        <v>110.91</v>
      </c>
      <c r="F226" s="26">
        <v>3000</v>
      </c>
      <c r="H226" s="19"/>
    </row>
    <row r="227" spans="2:8" x14ac:dyDescent="0.35">
      <c r="B227" s="25" t="s">
        <v>287</v>
      </c>
      <c r="C227" s="7">
        <v>4660.4399999999996</v>
      </c>
      <c r="D227" s="8"/>
      <c r="E227" s="7">
        <v>4582</v>
      </c>
      <c r="F227" s="26">
        <v>1151765</v>
      </c>
      <c r="H227" s="19"/>
    </row>
    <row r="228" spans="2:8" x14ac:dyDescent="0.35">
      <c r="B228" s="25" t="s">
        <v>288</v>
      </c>
      <c r="C228" s="7">
        <v>304.33999999999997</v>
      </c>
      <c r="D228" s="8"/>
      <c r="E228" s="7">
        <v>301.94</v>
      </c>
      <c r="F228" s="26">
        <v>9918</v>
      </c>
      <c r="H228" s="19"/>
    </row>
    <row r="229" spans="2:8" x14ac:dyDescent="0.35">
      <c r="B229" s="25" t="s">
        <v>289</v>
      </c>
      <c r="C229" s="7">
        <v>439.11</v>
      </c>
      <c r="D229" s="8"/>
      <c r="E229" s="7">
        <v>434.6</v>
      </c>
      <c r="F229" s="26">
        <v>28330</v>
      </c>
      <c r="H229" s="19"/>
    </row>
    <row r="230" spans="2:8" x14ac:dyDescent="0.35">
      <c r="B230" s="25" t="s">
        <v>290</v>
      </c>
      <c r="C230" s="7">
        <v>207.29</v>
      </c>
      <c r="D230" s="8"/>
      <c r="E230" s="7">
        <v>204.19</v>
      </c>
      <c r="F230" s="26">
        <v>7600</v>
      </c>
      <c r="H230" s="19"/>
    </row>
    <row r="231" spans="2:8" x14ac:dyDescent="0.35">
      <c r="B231" s="25" t="s">
        <v>291</v>
      </c>
      <c r="C231" s="7">
        <v>57.89</v>
      </c>
      <c r="D231" s="8"/>
      <c r="E231" s="7">
        <v>58.4</v>
      </c>
      <c r="F231" s="26">
        <v>0</v>
      </c>
      <c r="H231" s="19"/>
    </row>
    <row r="232" spans="2:8" x14ac:dyDescent="0.35">
      <c r="B232" s="25" t="s">
        <v>292</v>
      </c>
      <c r="C232" s="7">
        <v>203.15</v>
      </c>
      <c r="D232" s="8"/>
      <c r="E232" s="7">
        <v>200.47</v>
      </c>
      <c r="F232" s="26">
        <v>9500</v>
      </c>
      <c r="H232" s="19"/>
    </row>
    <row r="233" spans="2:8" x14ac:dyDescent="0.35">
      <c r="B233" s="25" t="s">
        <v>293</v>
      </c>
      <c r="C233" s="7">
        <v>48.52</v>
      </c>
      <c r="D233" s="8"/>
      <c r="E233" s="7">
        <v>48.32</v>
      </c>
      <c r="F233" s="26">
        <v>0</v>
      </c>
      <c r="H233" s="19"/>
    </row>
    <row r="234" spans="2:8" x14ac:dyDescent="0.35">
      <c r="B234" s="25" t="s">
        <v>294</v>
      </c>
      <c r="C234" s="7">
        <v>150.87</v>
      </c>
      <c r="D234" s="8"/>
      <c r="E234" s="7">
        <v>146.71</v>
      </c>
      <c r="F234" s="26">
        <v>9500</v>
      </c>
      <c r="H234" s="19"/>
    </row>
    <row r="235" spans="2:8" x14ac:dyDescent="0.35">
      <c r="B235" s="25" t="s">
        <v>295</v>
      </c>
      <c r="C235" s="7">
        <v>91.86</v>
      </c>
      <c r="D235" s="8"/>
      <c r="E235" s="7">
        <v>92.69</v>
      </c>
      <c r="F235" s="26">
        <v>0</v>
      </c>
      <c r="H235" s="19"/>
    </row>
    <row r="236" spans="2:8" x14ac:dyDescent="0.35">
      <c r="B236" s="25" t="s">
        <v>296</v>
      </c>
      <c r="C236" s="7">
        <v>618.35</v>
      </c>
      <c r="D236" s="8"/>
      <c r="E236" s="7">
        <v>608.96</v>
      </c>
      <c r="F236" s="26">
        <v>22000</v>
      </c>
      <c r="H236" s="19"/>
    </row>
    <row r="237" spans="2:8" x14ac:dyDescent="0.35">
      <c r="B237" s="25" t="s">
        <v>297</v>
      </c>
      <c r="C237" s="7">
        <v>350.13</v>
      </c>
      <c r="D237" s="8"/>
      <c r="E237" s="7">
        <v>328.45</v>
      </c>
      <c r="F237" s="26">
        <v>46400</v>
      </c>
      <c r="H237" s="19"/>
    </row>
    <row r="238" spans="2:8" x14ac:dyDescent="0.35">
      <c r="B238" s="25" t="s">
        <v>298</v>
      </c>
      <c r="C238" s="7">
        <v>85.29</v>
      </c>
      <c r="D238" s="8"/>
      <c r="E238" s="7">
        <v>88.28</v>
      </c>
      <c r="F238" s="26">
        <v>1250</v>
      </c>
      <c r="H238" s="19"/>
    </row>
    <row r="239" spans="2:8" x14ac:dyDescent="0.35">
      <c r="B239" s="25" t="s">
        <v>299</v>
      </c>
      <c r="C239" s="7">
        <v>124.72</v>
      </c>
      <c r="D239" s="8"/>
      <c r="E239" s="7">
        <v>122.89</v>
      </c>
      <c r="F239" s="26">
        <v>6500</v>
      </c>
      <c r="H239" s="19"/>
    </row>
    <row r="240" spans="2:8" x14ac:dyDescent="0.35">
      <c r="B240" s="25" t="s">
        <v>300</v>
      </c>
      <c r="C240" s="7">
        <v>2603.27</v>
      </c>
      <c r="D240" s="8"/>
      <c r="E240" s="7">
        <v>2546.69</v>
      </c>
      <c r="F240" s="26">
        <v>637714</v>
      </c>
      <c r="H240" s="19"/>
    </row>
    <row r="241" spans="2:8" x14ac:dyDescent="0.35">
      <c r="B241" s="25" t="s">
        <v>301</v>
      </c>
      <c r="C241" s="7">
        <v>40.07</v>
      </c>
      <c r="D241" s="8"/>
      <c r="E241" s="7">
        <v>40.880000000000003</v>
      </c>
      <c r="F241" s="26">
        <v>0</v>
      </c>
      <c r="H241" s="19"/>
    </row>
    <row r="242" spans="2:8" x14ac:dyDescent="0.35">
      <c r="B242" s="25" t="s">
        <v>302</v>
      </c>
      <c r="C242" s="7">
        <v>100.36</v>
      </c>
      <c r="D242" s="8"/>
      <c r="E242" s="7">
        <v>97.85</v>
      </c>
      <c r="F242" s="26">
        <v>3200</v>
      </c>
      <c r="H242" s="19"/>
    </row>
    <row r="243" spans="2:8" x14ac:dyDescent="0.35">
      <c r="B243" s="25" t="s">
        <v>303</v>
      </c>
      <c r="C243" s="7">
        <v>29.65</v>
      </c>
      <c r="D243" s="8"/>
      <c r="E243" s="7">
        <v>29.55</v>
      </c>
      <c r="F243" s="26">
        <v>0</v>
      </c>
      <c r="H243" s="19"/>
    </row>
    <row r="244" spans="2:8" x14ac:dyDescent="0.35">
      <c r="B244" s="25" t="s">
        <v>304</v>
      </c>
      <c r="C244" s="7">
        <v>136.75</v>
      </c>
      <c r="D244" s="8"/>
      <c r="E244" s="7">
        <v>137.6</v>
      </c>
      <c r="F244" s="26">
        <v>8838</v>
      </c>
      <c r="H244" s="19"/>
    </row>
    <row r="245" spans="2:8" x14ac:dyDescent="0.35">
      <c r="B245" s="25" t="s">
        <v>305</v>
      </c>
      <c r="C245" s="7">
        <v>986.9</v>
      </c>
      <c r="D245" s="8"/>
      <c r="E245" s="7">
        <v>989.85</v>
      </c>
      <c r="F245" s="26">
        <v>89500</v>
      </c>
      <c r="H245" s="19"/>
    </row>
    <row r="246" spans="2:8" x14ac:dyDescent="0.35">
      <c r="B246" s="25" t="s">
        <v>306</v>
      </c>
      <c r="C246" s="7">
        <v>36.82</v>
      </c>
      <c r="D246" s="8"/>
      <c r="E246" s="7">
        <v>31.29</v>
      </c>
      <c r="F246" s="26">
        <v>0</v>
      </c>
      <c r="H246" s="19"/>
    </row>
    <row r="247" spans="2:8" x14ac:dyDescent="0.35">
      <c r="B247" s="25" t="s">
        <v>307</v>
      </c>
      <c r="C247" s="7">
        <v>171.85</v>
      </c>
      <c r="D247" s="8"/>
      <c r="E247" s="7">
        <v>169.77</v>
      </c>
      <c r="F247" s="26">
        <v>14463</v>
      </c>
      <c r="H247" s="19"/>
    </row>
    <row r="248" spans="2:8" x14ac:dyDescent="0.35">
      <c r="B248" s="25" t="s">
        <v>308</v>
      </c>
      <c r="C248" s="7">
        <v>142.57</v>
      </c>
      <c r="D248" s="8"/>
      <c r="E248" s="7">
        <v>139.05000000000001</v>
      </c>
      <c r="F248" s="26">
        <v>4200</v>
      </c>
      <c r="H248" s="19"/>
    </row>
    <row r="249" spans="2:8" x14ac:dyDescent="0.35">
      <c r="B249" s="25" t="s">
        <v>309</v>
      </c>
      <c r="C249" s="7">
        <v>192.2</v>
      </c>
      <c r="D249" s="8"/>
      <c r="E249" s="7">
        <v>189.57</v>
      </c>
      <c r="F249" s="26">
        <v>10103</v>
      </c>
      <c r="H249" s="19"/>
    </row>
    <row r="250" spans="2:8" x14ac:dyDescent="0.35">
      <c r="B250" s="25" t="s">
        <v>310</v>
      </c>
      <c r="C250" s="7">
        <v>231.2</v>
      </c>
      <c r="D250" s="8"/>
      <c r="E250" s="7">
        <v>229.74</v>
      </c>
      <c r="F250" s="26">
        <v>12500</v>
      </c>
      <c r="H250" s="19"/>
    </row>
    <row r="251" spans="2:8" x14ac:dyDescent="0.35">
      <c r="B251" s="25" t="s">
        <v>311</v>
      </c>
      <c r="C251" s="7">
        <v>824.47</v>
      </c>
      <c r="D251" s="8"/>
      <c r="E251" s="7">
        <v>830.58</v>
      </c>
      <c r="F251" s="26">
        <v>75160</v>
      </c>
      <c r="H251" s="19"/>
    </row>
    <row r="252" spans="2:8" x14ac:dyDescent="0.35">
      <c r="B252" s="25" t="s">
        <v>312</v>
      </c>
      <c r="C252" s="7">
        <v>284.2</v>
      </c>
      <c r="D252" s="8"/>
      <c r="E252" s="7">
        <v>277.27999999999997</v>
      </c>
      <c r="F252" s="26">
        <v>18999</v>
      </c>
      <c r="H252" s="19"/>
    </row>
    <row r="253" spans="2:8" x14ac:dyDescent="0.35">
      <c r="B253" s="25" t="s">
        <v>313</v>
      </c>
      <c r="C253" s="7">
        <v>222.12</v>
      </c>
      <c r="D253" s="8"/>
      <c r="E253" s="7">
        <v>218.42</v>
      </c>
      <c r="F253" s="26">
        <v>25873</v>
      </c>
      <c r="H253" s="19"/>
    </row>
    <row r="254" spans="2:8" x14ac:dyDescent="0.35">
      <c r="B254" s="25" t="s">
        <v>314</v>
      </c>
      <c r="C254" s="7">
        <v>286.58999999999997</v>
      </c>
      <c r="D254" s="8"/>
      <c r="E254" s="7">
        <v>288.07</v>
      </c>
      <c r="F254" s="26">
        <v>16000</v>
      </c>
      <c r="H254" s="19"/>
    </row>
    <row r="255" spans="2:8" x14ac:dyDescent="0.35">
      <c r="B255" s="25" t="s">
        <v>315</v>
      </c>
      <c r="C255" s="7">
        <v>301.35000000000002</v>
      </c>
      <c r="D255" s="8"/>
      <c r="E255" s="7">
        <v>294.33</v>
      </c>
      <c r="F255" s="26">
        <v>15618</v>
      </c>
      <c r="H255" s="19"/>
    </row>
    <row r="256" spans="2:8" x14ac:dyDescent="0.35">
      <c r="B256" s="25" t="s">
        <v>316</v>
      </c>
      <c r="C256" s="7">
        <v>698.43</v>
      </c>
      <c r="D256" s="8"/>
      <c r="E256" s="7">
        <v>689.4</v>
      </c>
      <c r="F256" s="26">
        <v>73470</v>
      </c>
      <c r="H256" s="19"/>
    </row>
    <row r="257" spans="2:8" x14ac:dyDescent="0.35">
      <c r="B257" s="25" t="s">
        <v>317</v>
      </c>
      <c r="C257" s="7">
        <v>432.32</v>
      </c>
      <c r="D257" s="8"/>
      <c r="E257" s="7">
        <v>420.18</v>
      </c>
      <c r="F257" s="26">
        <v>41750</v>
      </c>
      <c r="H257" s="19"/>
    </row>
    <row r="258" spans="2:8" x14ac:dyDescent="0.35">
      <c r="B258" s="25" t="s">
        <v>318</v>
      </c>
      <c r="C258" s="7">
        <v>237.96</v>
      </c>
      <c r="D258" s="8"/>
      <c r="E258" s="7">
        <v>235.84</v>
      </c>
      <c r="F258" s="26">
        <v>21462</v>
      </c>
      <c r="H258" s="19"/>
    </row>
    <row r="259" spans="2:8" x14ac:dyDescent="0.35">
      <c r="B259" s="25" t="s">
        <v>319</v>
      </c>
      <c r="C259" s="7">
        <v>307.70999999999998</v>
      </c>
      <c r="D259" s="8"/>
      <c r="E259" s="7">
        <v>300.22000000000003</v>
      </c>
      <c r="F259" s="26">
        <v>14278</v>
      </c>
      <c r="H259" s="19"/>
    </row>
    <row r="260" spans="2:8" x14ac:dyDescent="0.35">
      <c r="B260" s="25" t="s">
        <v>320</v>
      </c>
      <c r="C260" s="7">
        <v>350.51</v>
      </c>
      <c r="D260" s="8"/>
      <c r="E260" s="7">
        <v>342.45</v>
      </c>
      <c r="F260" s="26">
        <v>16000</v>
      </c>
      <c r="H260" s="19"/>
    </row>
    <row r="261" spans="2:8" x14ac:dyDescent="0.35">
      <c r="B261" s="25" t="s">
        <v>321</v>
      </c>
      <c r="C261" s="7">
        <v>1047.24</v>
      </c>
      <c r="D261" s="8"/>
      <c r="E261" s="7">
        <v>1035.26</v>
      </c>
      <c r="F261" s="26">
        <v>88200</v>
      </c>
      <c r="H261" s="19"/>
    </row>
    <row r="262" spans="2:8" x14ac:dyDescent="0.35">
      <c r="B262" s="25" t="s">
        <v>322</v>
      </c>
      <c r="C262" s="7">
        <v>772.97</v>
      </c>
      <c r="D262" s="8"/>
      <c r="E262" s="7">
        <v>752.15</v>
      </c>
      <c r="F262" s="26">
        <v>35090</v>
      </c>
      <c r="H262" s="19"/>
    </row>
    <row r="263" spans="2:8" x14ac:dyDescent="0.35">
      <c r="B263" s="25" t="s">
        <v>323</v>
      </c>
      <c r="C263" s="7">
        <v>2138.02</v>
      </c>
      <c r="D263" s="8"/>
      <c r="E263" s="7">
        <v>2123.77</v>
      </c>
      <c r="F263" s="26">
        <v>506911</v>
      </c>
      <c r="H263" s="19"/>
    </row>
    <row r="264" spans="2:8" x14ac:dyDescent="0.35">
      <c r="B264" s="25" t="s">
        <v>324</v>
      </c>
      <c r="C264" s="7">
        <v>344.72</v>
      </c>
      <c r="D264" s="8"/>
      <c r="E264" s="7">
        <v>341.55</v>
      </c>
      <c r="F264" s="26">
        <v>55000</v>
      </c>
      <c r="H264" s="19"/>
    </row>
    <row r="265" spans="2:8" x14ac:dyDescent="0.35">
      <c r="B265" s="25" t="s">
        <v>325</v>
      </c>
      <c r="C265" s="7">
        <v>90.45</v>
      </c>
      <c r="D265" s="8"/>
      <c r="E265" s="7">
        <v>89.67</v>
      </c>
      <c r="F265" s="26">
        <v>9248</v>
      </c>
      <c r="H265" s="19"/>
    </row>
    <row r="266" spans="2:8" x14ac:dyDescent="0.35">
      <c r="B266" s="25" t="s">
        <v>326</v>
      </c>
      <c r="C266" s="7">
        <v>65.84</v>
      </c>
      <c r="D266" s="8"/>
      <c r="E266" s="7">
        <v>65.92</v>
      </c>
      <c r="F266" s="26">
        <v>0</v>
      </c>
      <c r="H266" s="19"/>
    </row>
    <row r="267" spans="2:8" x14ac:dyDescent="0.35">
      <c r="B267" s="25" t="s">
        <v>327</v>
      </c>
      <c r="C267" s="7">
        <v>504.65</v>
      </c>
      <c r="D267" s="8"/>
      <c r="E267" s="7">
        <v>497.78</v>
      </c>
      <c r="F267" s="26">
        <v>21804.07</v>
      </c>
      <c r="H267" s="19"/>
    </row>
    <row r="268" spans="2:8" x14ac:dyDescent="0.35">
      <c r="B268" s="25" t="s">
        <v>328</v>
      </c>
      <c r="C268" s="7">
        <v>588.94000000000005</v>
      </c>
      <c r="D268" s="8"/>
      <c r="E268" s="7">
        <v>585.77</v>
      </c>
      <c r="F268" s="26">
        <v>45760</v>
      </c>
      <c r="H268" s="19"/>
    </row>
    <row r="269" spans="2:8" x14ac:dyDescent="0.35">
      <c r="B269" s="25" t="s">
        <v>329</v>
      </c>
      <c r="C269" s="7">
        <v>190.62</v>
      </c>
      <c r="D269" s="8"/>
      <c r="E269" s="7">
        <v>188.74</v>
      </c>
      <c r="F269" s="26">
        <v>25000</v>
      </c>
      <c r="H269" s="19"/>
    </row>
    <row r="270" spans="2:8" x14ac:dyDescent="0.35">
      <c r="B270" s="25" t="s">
        <v>330</v>
      </c>
      <c r="C270" s="7">
        <v>57.25</v>
      </c>
      <c r="D270" s="8"/>
      <c r="E270" s="7">
        <v>57</v>
      </c>
      <c r="F270" s="26">
        <v>0</v>
      </c>
      <c r="H270" s="19"/>
    </row>
    <row r="271" spans="2:8" x14ac:dyDescent="0.35">
      <c r="B271" s="25" t="s">
        <v>331</v>
      </c>
      <c r="C271" s="7">
        <v>29.73</v>
      </c>
      <c r="D271" s="8"/>
      <c r="E271" s="7">
        <v>29.83</v>
      </c>
      <c r="F271" s="26">
        <v>1000</v>
      </c>
      <c r="H271" s="19"/>
    </row>
    <row r="272" spans="2:8" x14ac:dyDescent="0.35">
      <c r="B272" s="25" t="s">
        <v>332</v>
      </c>
      <c r="C272" s="7">
        <v>87.25</v>
      </c>
      <c r="D272" s="8"/>
      <c r="E272" s="7">
        <v>82.76</v>
      </c>
      <c r="F272" s="26">
        <v>1450</v>
      </c>
      <c r="H272" s="19"/>
    </row>
    <row r="273" spans="2:8" x14ac:dyDescent="0.35">
      <c r="B273" s="25" t="s">
        <v>333</v>
      </c>
      <c r="C273" s="7">
        <v>346.61</v>
      </c>
      <c r="D273" s="8"/>
      <c r="E273" s="7">
        <v>337.09</v>
      </c>
      <c r="F273" s="26">
        <v>114795</v>
      </c>
      <c r="H273" s="19"/>
    </row>
    <row r="274" spans="2:8" x14ac:dyDescent="0.35">
      <c r="B274" s="25" t="s">
        <v>334</v>
      </c>
      <c r="C274" s="7">
        <v>146.72</v>
      </c>
      <c r="D274" s="8"/>
      <c r="E274" s="7">
        <v>145.94999999999999</v>
      </c>
      <c r="F274" s="26">
        <v>10021</v>
      </c>
      <c r="H274" s="19"/>
    </row>
    <row r="275" spans="2:8" x14ac:dyDescent="0.35">
      <c r="B275" s="25" t="s">
        <v>335</v>
      </c>
      <c r="C275" s="7">
        <v>399.78</v>
      </c>
      <c r="D275" s="8"/>
      <c r="E275" s="7">
        <v>398.73</v>
      </c>
      <c r="F275" s="26">
        <v>53120</v>
      </c>
      <c r="H275" s="19"/>
    </row>
    <row r="276" spans="2:8" x14ac:dyDescent="0.35">
      <c r="B276" s="25" t="s">
        <v>336</v>
      </c>
      <c r="C276" s="7">
        <v>115.04</v>
      </c>
      <c r="D276" s="8"/>
      <c r="E276" s="7">
        <v>116.27</v>
      </c>
      <c r="F276" s="26">
        <v>9568</v>
      </c>
      <c r="H276" s="19"/>
    </row>
    <row r="277" spans="2:8" x14ac:dyDescent="0.35">
      <c r="B277" s="25" t="s">
        <v>337</v>
      </c>
      <c r="C277" s="7">
        <v>204.65</v>
      </c>
      <c r="D277" s="8"/>
      <c r="E277" s="7">
        <v>205.78</v>
      </c>
      <c r="F277" s="26">
        <v>10449</v>
      </c>
      <c r="H277" s="19"/>
    </row>
    <row r="278" spans="2:8" x14ac:dyDescent="0.35">
      <c r="B278" s="25" t="s">
        <v>338</v>
      </c>
      <c r="C278" s="7">
        <v>1787.87</v>
      </c>
      <c r="D278" s="8"/>
      <c r="E278" s="7">
        <v>1767.92</v>
      </c>
      <c r="F278" s="26">
        <v>485219</v>
      </c>
      <c r="H278" s="19"/>
    </row>
    <row r="279" spans="2:8" x14ac:dyDescent="0.35">
      <c r="B279" s="25" t="s">
        <v>339</v>
      </c>
      <c r="C279" s="7">
        <v>776.95</v>
      </c>
      <c r="D279" s="8"/>
      <c r="E279" s="7">
        <v>773.33</v>
      </c>
      <c r="F279" s="26">
        <v>48000</v>
      </c>
      <c r="H279" s="19"/>
    </row>
    <row r="280" spans="2:8" x14ac:dyDescent="0.35">
      <c r="B280" s="25" t="s">
        <v>340</v>
      </c>
      <c r="C280" s="7">
        <v>1220.99</v>
      </c>
      <c r="D280" s="8"/>
      <c r="E280" s="7">
        <v>1198.29</v>
      </c>
      <c r="F280" s="26">
        <v>166411</v>
      </c>
      <c r="H280" s="19"/>
    </row>
    <row r="281" spans="2:8" x14ac:dyDescent="0.35">
      <c r="B281" s="25" t="s">
        <v>341</v>
      </c>
      <c r="C281" s="7">
        <v>405.16</v>
      </c>
      <c r="D281" s="8"/>
      <c r="E281" s="7">
        <v>393.08</v>
      </c>
      <c r="F281" s="26">
        <v>23734</v>
      </c>
      <c r="H281" s="19"/>
    </row>
    <row r="282" spans="2:8" x14ac:dyDescent="0.35">
      <c r="B282" s="25" t="s">
        <v>342</v>
      </c>
      <c r="C282" s="7">
        <v>266.33</v>
      </c>
      <c r="D282" s="8"/>
      <c r="E282" s="7">
        <v>258.97000000000003</v>
      </c>
      <c r="F282" s="26">
        <v>41593</v>
      </c>
      <c r="H282" s="19"/>
    </row>
    <row r="283" spans="2:8" x14ac:dyDescent="0.35">
      <c r="B283" s="25" t="s">
        <v>343</v>
      </c>
      <c r="C283" s="7">
        <v>87.71</v>
      </c>
      <c r="D283" s="8"/>
      <c r="E283" s="7">
        <v>86.65</v>
      </c>
      <c r="F283" s="26">
        <v>0</v>
      </c>
      <c r="H283" s="19"/>
    </row>
    <row r="284" spans="2:8" x14ac:dyDescent="0.35">
      <c r="B284" s="25" t="s">
        <v>344</v>
      </c>
      <c r="C284" s="7">
        <v>285.33999999999997</v>
      </c>
      <c r="D284" s="8"/>
      <c r="E284" s="7">
        <v>286.47000000000003</v>
      </c>
      <c r="F284" s="26">
        <v>58100</v>
      </c>
      <c r="H284" s="19"/>
    </row>
    <row r="285" spans="2:8" x14ac:dyDescent="0.35">
      <c r="B285" s="25" t="s">
        <v>345</v>
      </c>
      <c r="C285" s="7">
        <v>470.11</v>
      </c>
      <c r="D285" s="8"/>
      <c r="E285" s="7">
        <v>462.16</v>
      </c>
      <c r="F285" s="26">
        <v>20011</v>
      </c>
      <c r="H285" s="19"/>
    </row>
    <row r="286" spans="2:8" x14ac:dyDescent="0.35">
      <c r="B286" s="25" t="s">
        <v>346</v>
      </c>
      <c r="C286" s="7">
        <v>60.71</v>
      </c>
      <c r="D286" s="8"/>
      <c r="E286" s="7">
        <v>65.58</v>
      </c>
      <c r="F286" s="26">
        <v>2839</v>
      </c>
      <c r="H286" s="19"/>
    </row>
    <row r="287" spans="2:8" x14ac:dyDescent="0.35">
      <c r="B287" s="25" t="s">
        <v>347</v>
      </c>
      <c r="C287" s="7">
        <v>132.24</v>
      </c>
      <c r="D287" s="8"/>
      <c r="E287" s="7">
        <v>128.41</v>
      </c>
      <c r="F287" s="26">
        <v>8808</v>
      </c>
      <c r="H287" s="19"/>
    </row>
    <row r="288" spans="2:8" x14ac:dyDescent="0.35">
      <c r="B288" s="25" t="s">
        <v>348</v>
      </c>
      <c r="C288" s="7">
        <v>125.42</v>
      </c>
      <c r="D288" s="8"/>
      <c r="E288" s="7">
        <v>124.96</v>
      </c>
      <c r="F288" s="26">
        <v>3298</v>
      </c>
      <c r="H288" s="19"/>
    </row>
    <row r="289" spans="2:8" x14ac:dyDescent="0.35">
      <c r="B289" s="25" t="s">
        <v>349</v>
      </c>
      <c r="C289" s="7">
        <v>62.83</v>
      </c>
      <c r="D289" s="8"/>
      <c r="E289" s="7">
        <v>63.36</v>
      </c>
      <c r="F289" s="26">
        <v>1672</v>
      </c>
      <c r="H289" s="19"/>
    </row>
    <row r="290" spans="2:8" x14ac:dyDescent="0.35">
      <c r="B290" s="25" t="s">
        <v>350</v>
      </c>
      <c r="C290" s="7">
        <v>105.68</v>
      </c>
      <c r="D290" s="8"/>
      <c r="E290" s="7">
        <v>105.2</v>
      </c>
      <c r="F290" s="26">
        <v>4851</v>
      </c>
      <c r="H290" s="19"/>
    </row>
    <row r="291" spans="2:8" x14ac:dyDescent="0.35">
      <c r="B291" s="25" t="s">
        <v>351</v>
      </c>
      <c r="C291" s="7">
        <v>335.84</v>
      </c>
      <c r="D291" s="8"/>
      <c r="E291" s="7">
        <v>326.3</v>
      </c>
      <c r="F291" s="26">
        <v>45000</v>
      </c>
      <c r="H291" s="19"/>
    </row>
    <row r="292" spans="2:8" x14ac:dyDescent="0.35">
      <c r="B292" s="25" t="s">
        <v>352</v>
      </c>
      <c r="C292" s="7">
        <v>303.63</v>
      </c>
      <c r="D292" s="8"/>
      <c r="E292" s="7">
        <v>297.33999999999997</v>
      </c>
      <c r="F292" s="26">
        <v>22793</v>
      </c>
      <c r="H292" s="19"/>
    </row>
    <row r="293" spans="2:8" x14ac:dyDescent="0.35">
      <c r="B293" s="25" t="s">
        <v>353</v>
      </c>
      <c r="C293" s="7">
        <v>177.03</v>
      </c>
      <c r="D293" s="8"/>
      <c r="E293" s="7">
        <v>174.14</v>
      </c>
      <c r="F293" s="26">
        <v>6202</v>
      </c>
      <c r="H293" s="19"/>
    </row>
    <row r="294" spans="2:8" x14ac:dyDescent="0.35">
      <c r="B294" s="25" t="s">
        <v>354</v>
      </c>
      <c r="C294" s="7">
        <v>206.17</v>
      </c>
      <c r="D294" s="8"/>
      <c r="E294" s="7">
        <v>202.12</v>
      </c>
      <c r="F294" s="26">
        <v>8020</v>
      </c>
      <c r="H294" s="19"/>
    </row>
    <row r="295" spans="2:8" x14ac:dyDescent="0.35">
      <c r="B295" s="25" t="s">
        <v>355</v>
      </c>
      <c r="C295" s="7">
        <v>194.15</v>
      </c>
      <c r="D295" s="8"/>
      <c r="E295" s="7">
        <v>183.95</v>
      </c>
      <c r="F295" s="26">
        <v>5940</v>
      </c>
      <c r="H295" s="19"/>
    </row>
    <row r="296" spans="2:8" x14ac:dyDescent="0.35">
      <c r="B296" s="25" t="s">
        <v>356</v>
      </c>
      <c r="C296" s="7">
        <v>52.09</v>
      </c>
      <c r="D296" s="8"/>
      <c r="E296" s="7">
        <v>53.92</v>
      </c>
      <c r="F296" s="26">
        <v>0</v>
      </c>
      <c r="H296" s="19"/>
    </row>
    <row r="297" spans="2:8" x14ac:dyDescent="0.35">
      <c r="B297" s="25" t="s">
        <v>357</v>
      </c>
      <c r="C297" s="7">
        <v>344.66</v>
      </c>
      <c r="D297" s="8"/>
      <c r="E297" s="7">
        <v>346.87</v>
      </c>
      <c r="F297" s="26">
        <v>24000</v>
      </c>
      <c r="H297" s="19"/>
    </row>
    <row r="298" spans="2:8" x14ac:dyDescent="0.35">
      <c r="B298" s="25" t="s">
        <v>358</v>
      </c>
      <c r="C298" s="7">
        <v>119.7</v>
      </c>
      <c r="D298" s="8"/>
      <c r="E298" s="7">
        <v>117.57</v>
      </c>
      <c r="F298" s="26">
        <v>8112</v>
      </c>
      <c r="H298" s="19"/>
    </row>
    <row r="299" spans="2:8" x14ac:dyDescent="0.35">
      <c r="B299" s="25" t="s">
        <v>359</v>
      </c>
      <c r="C299" s="7">
        <v>177.46</v>
      </c>
      <c r="D299" s="8"/>
      <c r="E299" s="7">
        <v>174.64</v>
      </c>
      <c r="F299" s="26">
        <v>27897.25</v>
      </c>
      <c r="H299" s="19"/>
    </row>
    <row r="300" spans="2:8" x14ac:dyDescent="0.35">
      <c r="B300" s="25" t="s">
        <v>360</v>
      </c>
      <c r="C300" s="7">
        <v>59.48</v>
      </c>
      <c r="D300" s="8"/>
      <c r="E300" s="7">
        <v>60.01</v>
      </c>
      <c r="F300" s="26">
        <v>9610.26</v>
      </c>
      <c r="H300" s="19"/>
    </row>
    <row r="301" spans="2:8" x14ac:dyDescent="0.35">
      <c r="B301" s="25" t="s">
        <v>361</v>
      </c>
      <c r="C301" s="7">
        <v>313.72000000000003</v>
      </c>
      <c r="D301" s="8"/>
      <c r="E301" s="7">
        <v>304.74</v>
      </c>
      <c r="F301" s="26">
        <v>40000</v>
      </c>
      <c r="H301" s="19"/>
    </row>
    <row r="302" spans="2:8" x14ac:dyDescent="0.35">
      <c r="B302" s="25" t="s">
        <v>362</v>
      </c>
      <c r="C302" s="7">
        <v>98.21</v>
      </c>
      <c r="D302" s="8"/>
      <c r="E302" s="7">
        <v>96.83</v>
      </c>
      <c r="F302" s="26">
        <v>6000</v>
      </c>
      <c r="H302" s="19"/>
    </row>
    <row r="303" spans="2:8" x14ac:dyDescent="0.35">
      <c r="B303" s="25" t="s">
        <v>363</v>
      </c>
      <c r="C303" s="7">
        <v>2190.0100000000002</v>
      </c>
      <c r="D303" s="8"/>
      <c r="E303" s="7">
        <v>2140.0300000000002</v>
      </c>
      <c r="F303" s="26">
        <v>625592</v>
      </c>
      <c r="H303" s="19"/>
    </row>
    <row r="304" spans="2:8" x14ac:dyDescent="0.35">
      <c r="B304" s="25" t="s">
        <v>364</v>
      </c>
      <c r="C304" s="7">
        <v>165.12</v>
      </c>
      <c r="D304" s="8"/>
      <c r="E304" s="7">
        <v>166.05</v>
      </c>
      <c r="F304" s="26">
        <v>7900</v>
      </c>
      <c r="H304" s="19"/>
    </row>
    <row r="305" spans="2:8" x14ac:dyDescent="0.35">
      <c r="B305" s="25" t="s">
        <v>365</v>
      </c>
      <c r="C305" s="7">
        <v>1555.81</v>
      </c>
      <c r="D305" s="8"/>
      <c r="E305" s="7">
        <v>1552.18</v>
      </c>
      <c r="F305" s="26">
        <v>297700</v>
      </c>
      <c r="H305" s="19"/>
    </row>
    <row r="306" spans="2:8" x14ac:dyDescent="0.35">
      <c r="B306" s="25" t="s">
        <v>366</v>
      </c>
      <c r="C306" s="7">
        <v>362.21</v>
      </c>
      <c r="D306" s="8"/>
      <c r="E306" s="7">
        <v>364.41</v>
      </c>
      <c r="F306" s="26">
        <v>19306</v>
      </c>
      <c r="H306" s="19"/>
    </row>
    <row r="307" spans="2:8" x14ac:dyDescent="0.35">
      <c r="B307" s="25" t="s">
        <v>367</v>
      </c>
      <c r="C307" s="7">
        <v>62.32</v>
      </c>
      <c r="D307" s="8"/>
      <c r="E307" s="7">
        <v>61</v>
      </c>
      <c r="F307" s="26">
        <v>3000</v>
      </c>
      <c r="H307" s="19"/>
    </row>
    <row r="308" spans="2:8" x14ac:dyDescent="0.35">
      <c r="B308" s="25" t="s">
        <v>368</v>
      </c>
      <c r="C308" s="7">
        <v>771.37</v>
      </c>
      <c r="D308" s="8"/>
      <c r="E308" s="7">
        <v>766.88</v>
      </c>
      <c r="F308" s="26">
        <v>97280.8</v>
      </c>
      <c r="H308" s="19"/>
    </row>
    <row r="309" spans="2:8" x14ac:dyDescent="0.35">
      <c r="B309" s="25" t="s">
        <v>369</v>
      </c>
      <c r="C309" s="7">
        <v>172.13</v>
      </c>
      <c r="D309" s="8"/>
      <c r="E309" s="7">
        <v>169.9</v>
      </c>
      <c r="F309" s="26">
        <v>11000</v>
      </c>
      <c r="H309" s="19"/>
    </row>
    <row r="310" spans="2:8" x14ac:dyDescent="0.35">
      <c r="B310" s="25" t="s">
        <v>370</v>
      </c>
      <c r="C310" s="7">
        <v>1018.47</v>
      </c>
      <c r="D310" s="8"/>
      <c r="E310" s="7">
        <v>1009.42</v>
      </c>
      <c r="F310" s="26">
        <v>65000</v>
      </c>
      <c r="H310" s="19"/>
    </row>
    <row r="311" spans="2:8" x14ac:dyDescent="0.35">
      <c r="B311" s="25" t="s">
        <v>371</v>
      </c>
      <c r="C311" s="7">
        <v>356.44</v>
      </c>
      <c r="D311" s="8"/>
      <c r="E311" s="7">
        <v>359.45</v>
      </c>
      <c r="F311" s="26">
        <v>49650</v>
      </c>
      <c r="H311" s="19"/>
    </row>
    <row r="312" spans="2:8" x14ac:dyDescent="0.35">
      <c r="B312" s="25" t="s">
        <v>372</v>
      </c>
      <c r="C312" s="7">
        <v>95.5</v>
      </c>
      <c r="D312" s="8"/>
      <c r="E312" s="7">
        <v>95.48</v>
      </c>
      <c r="F312" s="26">
        <v>0</v>
      </c>
      <c r="H312" s="19"/>
    </row>
    <row r="313" spans="2:8" x14ac:dyDescent="0.35">
      <c r="B313" s="25" t="s">
        <v>373</v>
      </c>
      <c r="C313" s="7">
        <v>52.74</v>
      </c>
      <c r="D313" s="8"/>
      <c r="E313" s="7">
        <v>53.79</v>
      </c>
      <c r="F313" s="26">
        <v>3600</v>
      </c>
      <c r="H313" s="19"/>
    </row>
    <row r="314" spans="2:8" x14ac:dyDescent="0.35">
      <c r="B314" s="25" t="s">
        <v>374</v>
      </c>
      <c r="C314" s="7">
        <v>191.42</v>
      </c>
      <c r="D314" s="8"/>
      <c r="E314" s="7">
        <v>187.01</v>
      </c>
      <c r="F314" s="26">
        <v>11220</v>
      </c>
      <c r="H314" s="19"/>
    </row>
    <row r="315" spans="2:8" x14ac:dyDescent="0.35">
      <c r="B315" s="25" t="s">
        <v>375</v>
      </c>
      <c r="C315" s="7">
        <v>252.99</v>
      </c>
      <c r="D315" s="8"/>
      <c r="E315" s="7">
        <v>249.84</v>
      </c>
      <c r="F315" s="26">
        <v>19500</v>
      </c>
      <c r="H315" s="19"/>
    </row>
    <row r="316" spans="2:8" x14ac:dyDescent="0.35">
      <c r="B316" s="25" t="s">
        <v>376</v>
      </c>
      <c r="C316" s="7">
        <v>903.66</v>
      </c>
      <c r="D316" s="8"/>
      <c r="E316" s="7">
        <v>888.2</v>
      </c>
      <c r="F316" s="26">
        <v>66500</v>
      </c>
      <c r="H316" s="19"/>
    </row>
    <row r="317" spans="2:8" x14ac:dyDescent="0.35">
      <c r="B317" s="25" t="s">
        <v>377</v>
      </c>
      <c r="C317" s="7">
        <v>234.75</v>
      </c>
      <c r="D317" s="8"/>
      <c r="E317" s="7">
        <v>225.36</v>
      </c>
      <c r="F317" s="26">
        <v>6655</v>
      </c>
      <c r="H317" s="19"/>
    </row>
    <row r="318" spans="2:8" x14ac:dyDescent="0.35">
      <c r="B318" s="25" t="s">
        <v>378</v>
      </c>
      <c r="C318" s="7">
        <v>78.14</v>
      </c>
      <c r="D318" s="8"/>
      <c r="E318" s="7">
        <v>78.400000000000006</v>
      </c>
      <c r="F318" s="26">
        <v>5000</v>
      </c>
      <c r="H318" s="19"/>
    </row>
    <row r="319" spans="2:8" x14ac:dyDescent="0.35">
      <c r="B319" s="25" t="s">
        <v>379</v>
      </c>
      <c r="C319" s="7">
        <v>115.22</v>
      </c>
      <c r="D319" s="8"/>
      <c r="E319" s="7">
        <v>117.96</v>
      </c>
      <c r="F319" s="26">
        <v>0</v>
      </c>
      <c r="H319" s="19"/>
    </row>
    <row r="320" spans="2:8" x14ac:dyDescent="0.35">
      <c r="B320" s="25" t="s">
        <v>380</v>
      </c>
      <c r="C320" s="7">
        <v>2283.98</v>
      </c>
      <c r="D320" s="8"/>
      <c r="E320" s="7">
        <v>2259.9700000000003</v>
      </c>
      <c r="F320" s="26">
        <v>442352</v>
      </c>
      <c r="H320" s="19"/>
    </row>
    <row r="321" spans="2:8" x14ac:dyDescent="0.35">
      <c r="B321" s="25" t="s">
        <v>381</v>
      </c>
      <c r="C321" s="7">
        <v>309.89999999999998</v>
      </c>
      <c r="D321" s="8"/>
      <c r="E321" s="7">
        <v>306.07</v>
      </c>
      <c r="F321" s="26">
        <v>25400</v>
      </c>
      <c r="H321" s="19"/>
    </row>
    <row r="322" spans="2:8" x14ac:dyDescent="0.35">
      <c r="B322" s="25" t="s">
        <v>382</v>
      </c>
      <c r="C322" s="7">
        <v>9492.17</v>
      </c>
      <c r="D322" s="8"/>
      <c r="E322" s="7">
        <v>9199.49</v>
      </c>
      <c r="F322" s="26">
        <v>2537412</v>
      </c>
      <c r="H322" s="19"/>
    </row>
    <row r="323" spans="2:8" x14ac:dyDescent="0.35">
      <c r="B323" s="25" t="s">
        <v>383</v>
      </c>
      <c r="C323" s="7">
        <v>3234.27</v>
      </c>
      <c r="D323" s="8"/>
      <c r="E323" s="7">
        <v>3356.58</v>
      </c>
      <c r="F323" s="26">
        <v>139734</v>
      </c>
      <c r="H323" s="19"/>
    </row>
    <row r="324" spans="2:8" ht="16" thickBot="1" x14ac:dyDescent="0.4">
      <c r="B324" s="25" t="s">
        <v>384</v>
      </c>
      <c r="C324" s="7">
        <v>272.74</v>
      </c>
      <c r="D324" s="8"/>
      <c r="E324" s="17">
        <v>279.72000000000003</v>
      </c>
      <c r="F324" s="29">
        <v>7234</v>
      </c>
      <c r="H324" s="19"/>
    </row>
    <row r="325" spans="2:8" x14ac:dyDescent="0.35">
      <c r="C325" s="9">
        <f>SUM(C4:C324)</f>
        <v>212483.77999999991</v>
      </c>
      <c r="D325" s="10"/>
      <c r="E325" s="11">
        <f>SUM(E4:E324)</f>
        <v>208797.70999999988</v>
      </c>
      <c r="F325" s="21">
        <f>SUM(F4:F324)</f>
        <v>33168846.580000006</v>
      </c>
    </row>
    <row r="326" spans="2:8" x14ac:dyDescent="0.35">
      <c r="C326" s="20">
        <v>212483.78</v>
      </c>
      <c r="E326" s="20">
        <v>208797.71</v>
      </c>
      <c r="F326" s="20">
        <v>33168846.579999998</v>
      </c>
    </row>
    <row r="327" spans="2:8" x14ac:dyDescent="0.35">
      <c r="C327" s="18">
        <f>+C326-C325</f>
        <v>0</v>
      </c>
      <c r="D327" s="18"/>
      <c r="E327" s="18">
        <f t="shared" ref="E327:F327" si="0">+E326-E325</f>
        <v>0</v>
      </c>
      <c r="F327" s="18">
        <f t="shared" si="0"/>
        <v>0</v>
      </c>
    </row>
  </sheetData>
  <sheetProtection selectLockedCells="1" selectUnlockedCells="1"/>
  <pageMargins left="0.7" right="0.7" top="0.7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3"/>
  <sheetViews>
    <sheetView tabSelected="1" view="pageBreakPreview" zoomScaleNormal="100" zoomScaleSheetLayoutView="100" workbookViewId="0">
      <selection sqref="A1:P1"/>
    </sheetView>
  </sheetViews>
  <sheetFormatPr defaultColWidth="11" defaultRowHeight="15.5" x14ac:dyDescent="0.35"/>
  <cols>
    <col min="1" max="1" width="5.54296875" style="35" customWidth="1"/>
    <col min="2" max="2" width="7.08984375" style="35" customWidth="1"/>
    <col min="3" max="3" width="11.6328125" style="35" customWidth="1"/>
    <col min="4" max="4" width="9.54296875" style="35" customWidth="1"/>
    <col min="5" max="5" width="11.54296875" style="35" customWidth="1"/>
    <col min="6" max="7" width="8.08984375" style="35" customWidth="1"/>
    <col min="8" max="8" width="6.54296875" style="35" customWidth="1"/>
    <col min="9" max="9" width="10" style="35" customWidth="1"/>
    <col min="10" max="15" width="8.08984375" style="35" customWidth="1"/>
    <col min="16" max="16" width="5.36328125" style="35" customWidth="1"/>
    <col min="17" max="16384" width="11" style="35"/>
  </cols>
  <sheetData>
    <row r="1" spans="1:16" s="30" customFormat="1" ht="20" x14ac:dyDescent="0.4">
      <c r="A1" s="173" t="s">
        <v>389</v>
      </c>
      <c r="B1" s="174"/>
      <c r="C1" s="174"/>
      <c r="D1" s="174"/>
      <c r="E1" s="174"/>
      <c r="F1" s="174"/>
      <c r="G1" s="174"/>
      <c r="H1" s="174"/>
      <c r="I1" s="174"/>
      <c r="J1" s="174"/>
      <c r="K1" s="174"/>
      <c r="L1" s="174"/>
      <c r="M1" s="174"/>
      <c r="N1" s="174"/>
      <c r="O1" s="174"/>
      <c r="P1" s="174"/>
    </row>
    <row r="2" spans="1:16" s="30" customFormat="1" ht="20" x14ac:dyDescent="0.4">
      <c r="A2" s="185" t="s">
        <v>3</v>
      </c>
      <c r="B2" s="185"/>
      <c r="C2" s="185"/>
      <c r="D2" s="185"/>
      <c r="E2" s="185"/>
      <c r="F2" s="185"/>
      <c r="G2" s="185"/>
      <c r="H2" s="185"/>
      <c r="I2" s="185"/>
      <c r="J2" s="185"/>
      <c r="K2" s="185"/>
      <c r="L2" s="185"/>
      <c r="M2" s="185"/>
      <c r="N2" s="185"/>
      <c r="O2" s="185"/>
      <c r="P2" s="185"/>
    </row>
    <row r="3" spans="1:16" s="30" customFormat="1" ht="6" customHeight="1" x14ac:dyDescent="0.35"/>
    <row r="4" spans="1:16" s="30" customFormat="1" ht="15.5" customHeight="1" x14ac:dyDescent="0.35">
      <c r="B4" s="31" t="s">
        <v>4</v>
      </c>
      <c r="C4" s="31"/>
      <c r="D4" s="31"/>
      <c r="E4" s="31"/>
    </row>
    <row r="5" spans="1:16" s="30" customFormat="1" ht="6" customHeight="1" thickBot="1" x14ac:dyDescent="0.4"/>
    <row r="6" spans="1:16" ht="18.5" thickBot="1" x14ac:dyDescent="0.4">
      <c r="A6" s="32" t="s">
        <v>5</v>
      </c>
      <c r="B6" s="33"/>
      <c r="C6" s="34"/>
      <c r="D6" s="34"/>
      <c r="E6" s="175" t="s">
        <v>6</v>
      </c>
      <c r="F6" s="175"/>
      <c r="G6" s="175"/>
      <c r="H6" s="175"/>
      <c r="I6" s="175"/>
      <c r="J6" s="175"/>
      <c r="K6" s="175"/>
      <c r="L6" s="175"/>
      <c r="M6" s="175"/>
      <c r="N6" s="175"/>
      <c r="O6" s="175"/>
      <c r="P6" s="176"/>
    </row>
    <row r="7" spans="1:16" s="30" customFormat="1" ht="6.9" customHeight="1" x14ac:dyDescent="0.35">
      <c r="A7" s="36"/>
      <c r="B7" s="37"/>
      <c r="C7" s="37"/>
      <c r="D7" s="37"/>
      <c r="E7" s="38"/>
      <c r="F7" s="38"/>
      <c r="G7" s="38"/>
      <c r="H7" s="38"/>
      <c r="I7" s="38"/>
      <c r="J7" s="38"/>
      <c r="K7" s="38"/>
      <c r="L7" s="38"/>
      <c r="M7" s="38"/>
      <c r="N7" s="38"/>
      <c r="O7" s="38"/>
      <c r="P7" s="38"/>
    </row>
    <row r="8" spans="1:16" s="30" customFormat="1" x14ac:dyDescent="0.35">
      <c r="B8" s="187"/>
      <c r="C8" s="187"/>
      <c r="D8" s="187"/>
      <c r="E8" s="187"/>
      <c r="F8" s="187"/>
      <c r="G8" s="187"/>
      <c r="H8" s="187"/>
      <c r="I8" s="187"/>
      <c r="J8" s="187"/>
      <c r="K8" s="187"/>
      <c r="L8" s="187"/>
      <c r="M8" s="187"/>
      <c r="N8" s="187"/>
      <c r="O8" s="187"/>
      <c r="P8" s="39"/>
    </row>
    <row r="9" spans="1:16" s="30" customFormat="1" ht="4.6500000000000004" customHeight="1" x14ac:dyDescent="0.35">
      <c r="A9" s="40"/>
      <c r="B9" s="41"/>
      <c r="C9" s="41"/>
      <c r="D9" s="41"/>
      <c r="E9" s="41"/>
      <c r="F9" s="41"/>
      <c r="G9" s="42"/>
      <c r="H9" s="42"/>
      <c r="I9" s="42"/>
      <c r="J9" s="42"/>
      <c r="K9" s="42"/>
      <c r="L9" s="42"/>
      <c r="M9" s="42"/>
      <c r="N9" s="42"/>
      <c r="O9" s="42"/>
      <c r="P9" s="42"/>
    </row>
    <row r="10" spans="1:16" s="43" customFormat="1" ht="49.65" customHeight="1" x14ac:dyDescent="0.35">
      <c r="B10" s="186" t="s">
        <v>390</v>
      </c>
      <c r="C10" s="186"/>
      <c r="D10" s="186"/>
      <c r="E10" s="186"/>
      <c r="F10" s="186"/>
      <c r="G10" s="186"/>
      <c r="H10" s="186"/>
      <c r="I10" s="186"/>
      <c r="J10" s="186"/>
      <c r="K10" s="186"/>
      <c r="L10" s="186"/>
      <c r="M10" s="186"/>
      <c r="N10" s="186"/>
      <c r="O10" s="186"/>
      <c r="P10" s="44"/>
    </row>
    <row r="11" spans="1:16" s="30" customFormat="1" ht="11" customHeight="1" thickBot="1" x14ac:dyDescent="0.4">
      <c r="A11" s="40"/>
      <c r="B11" s="41"/>
      <c r="C11" s="41"/>
      <c r="D11" s="41"/>
      <c r="E11" s="42"/>
      <c r="F11" s="42"/>
      <c r="G11" s="42"/>
      <c r="H11" s="42"/>
      <c r="I11" s="42"/>
      <c r="J11" s="42"/>
      <c r="K11" s="42"/>
      <c r="L11" s="42"/>
      <c r="M11" s="42"/>
      <c r="N11" s="42"/>
      <c r="O11" s="42"/>
      <c r="P11" s="42"/>
    </row>
    <row r="12" spans="1:16" s="30" customFormat="1" ht="18.5" thickBot="1" x14ac:dyDescent="0.4">
      <c r="A12" s="45"/>
      <c r="B12" s="46"/>
      <c r="C12" s="46"/>
      <c r="D12" s="46"/>
      <c r="E12" s="191" t="s">
        <v>386</v>
      </c>
      <c r="F12" s="192"/>
      <c r="G12" s="193"/>
      <c r="H12" s="191" t="s">
        <v>391</v>
      </c>
      <c r="I12" s="192"/>
      <c r="J12" s="193"/>
      <c r="K12" s="188" t="s">
        <v>7</v>
      </c>
      <c r="L12" s="189"/>
      <c r="M12" s="190"/>
      <c r="N12" s="188" t="s">
        <v>8</v>
      </c>
      <c r="O12" s="189"/>
      <c r="P12" s="190"/>
    </row>
    <row r="13" spans="1:16" ht="18.5" thickBot="1" x14ac:dyDescent="0.4">
      <c r="A13" s="180" t="s">
        <v>9</v>
      </c>
      <c r="B13" s="181"/>
      <c r="C13" s="181"/>
      <c r="D13" s="181"/>
      <c r="E13" s="182">
        <f>+SUMIF('Tax Base'!$B$4:$B$324,$E$6,'Tax Base'!$E$4:$E$324)</f>
        <v>0</v>
      </c>
      <c r="F13" s="183"/>
      <c r="G13" s="184"/>
      <c r="H13" s="182">
        <f>+SUMIF('Tax Base'!$B$4:$B$324,$E$6,'Tax Base'!$C$4:$C$324)</f>
        <v>0</v>
      </c>
      <c r="I13" s="183"/>
      <c r="J13" s="184"/>
      <c r="K13" s="202">
        <f>+H13-E13</f>
        <v>0</v>
      </c>
      <c r="L13" s="203"/>
      <c r="M13" s="204"/>
      <c r="N13" s="199" t="e">
        <f>+ROUND(H13/E13-1,4)</f>
        <v>#DIV/0!</v>
      </c>
      <c r="O13" s="200"/>
      <c r="P13" s="201"/>
    </row>
    <row r="14" spans="1:16" ht="18.5" thickBot="1" x14ac:dyDescent="0.4">
      <c r="A14" s="180" t="s">
        <v>10</v>
      </c>
      <c r="B14" s="181"/>
      <c r="C14" s="181"/>
      <c r="D14" s="181"/>
      <c r="E14" s="182">
        <f>+SUMIF('Tax Base'!$B$4:$B$324,$E$6,'Tax Base'!$F$4:$F$324)</f>
        <v>0</v>
      </c>
      <c r="F14" s="183"/>
      <c r="G14" s="184"/>
      <c r="H14" s="177"/>
      <c r="I14" s="178"/>
      <c r="J14" s="179"/>
      <c r="K14" s="182">
        <f>+H14-E14</f>
        <v>0</v>
      </c>
      <c r="L14" s="183"/>
      <c r="M14" s="184"/>
      <c r="N14" s="199" t="e">
        <f>+ROUND(H14/E14-1,4)</f>
        <v>#DIV/0!</v>
      </c>
      <c r="O14" s="200"/>
      <c r="P14" s="201"/>
    </row>
    <row r="15" spans="1:16" ht="18.5" thickBot="1" x14ac:dyDescent="0.4">
      <c r="A15" s="180" t="s">
        <v>11</v>
      </c>
      <c r="B15" s="181"/>
      <c r="C15" s="181"/>
      <c r="D15" s="181"/>
      <c r="E15" s="205" t="e">
        <f>+ROUND(E14/E13,2)</f>
        <v>#DIV/0!</v>
      </c>
      <c r="F15" s="206"/>
      <c r="G15" s="207"/>
      <c r="H15" s="205" t="e">
        <f>+ROUND(H14/H13,2)</f>
        <v>#DIV/0!</v>
      </c>
      <c r="I15" s="206"/>
      <c r="J15" s="207"/>
      <c r="K15" s="196" t="e">
        <f>+H15-E15</f>
        <v>#DIV/0!</v>
      </c>
      <c r="L15" s="197"/>
      <c r="M15" s="198"/>
      <c r="N15" s="199" t="e">
        <f>+ROUND(H15/E15-1,4)</f>
        <v>#DIV/0!</v>
      </c>
      <c r="O15" s="200"/>
      <c r="P15" s="201"/>
    </row>
    <row r="16" spans="1:16" s="30" customFormat="1" ht="9" customHeight="1" thickBot="1" x14ac:dyDescent="0.4">
      <c r="A16" s="47"/>
      <c r="B16" s="47"/>
      <c r="C16" s="47"/>
      <c r="D16" s="47"/>
    </row>
    <row r="17" spans="1:16" s="55" customFormat="1" ht="18" x14ac:dyDescent="0.4">
      <c r="A17" s="48" t="s">
        <v>12</v>
      </c>
      <c r="B17" s="49"/>
      <c r="C17" s="49"/>
      <c r="D17" s="50"/>
      <c r="E17" s="51"/>
      <c r="F17" s="52"/>
      <c r="G17" s="52"/>
      <c r="H17" s="52"/>
      <c r="I17" s="52"/>
      <c r="J17" s="52"/>
      <c r="K17" s="52"/>
      <c r="L17" s="52"/>
      <c r="M17" s="53"/>
      <c r="N17" s="53"/>
      <c r="O17" s="53"/>
      <c r="P17" s="54"/>
    </row>
    <row r="18" spans="1:16" s="60" customFormat="1" ht="22.25" customHeight="1" x14ac:dyDescent="0.35">
      <c r="A18" s="56"/>
      <c r="B18" s="30" t="s">
        <v>392</v>
      </c>
      <c r="C18" s="57"/>
      <c r="D18" s="57"/>
      <c r="E18" s="58"/>
      <c r="F18" s="57"/>
      <c r="G18" s="57"/>
      <c r="H18" s="57"/>
      <c r="I18" s="57"/>
      <c r="J18" s="57"/>
      <c r="K18" s="57"/>
      <c r="L18" s="57"/>
      <c r="M18" s="57"/>
      <c r="N18" s="57"/>
      <c r="O18" s="57"/>
      <c r="P18" s="59"/>
    </row>
    <row r="19" spans="1:16" s="57" customFormat="1" ht="11.4" customHeight="1" thickBot="1" x14ac:dyDescent="0.4">
      <c r="A19" s="61"/>
      <c r="B19" s="62"/>
      <c r="C19" s="62"/>
      <c r="D19" s="62"/>
      <c r="E19" s="62"/>
      <c r="F19" s="62"/>
      <c r="G19" s="62"/>
      <c r="H19" s="62"/>
      <c r="I19" s="62"/>
      <c r="J19" s="62"/>
      <c r="K19" s="62"/>
      <c r="L19" s="62"/>
      <c r="M19" s="62"/>
      <c r="N19" s="62"/>
      <c r="O19" s="62"/>
      <c r="P19" s="63"/>
    </row>
    <row r="20" spans="1:16" s="30" customFormat="1" ht="5.75" customHeight="1" thickBot="1" x14ac:dyDescent="0.4">
      <c r="A20" s="64"/>
      <c r="B20" s="65"/>
      <c r="C20" s="65"/>
      <c r="D20" s="65"/>
      <c r="E20" s="65"/>
      <c r="F20" s="65"/>
      <c r="G20" s="65"/>
      <c r="H20" s="65"/>
      <c r="I20" s="65"/>
      <c r="J20" s="65"/>
      <c r="K20" s="65"/>
      <c r="L20" s="65"/>
      <c r="M20" s="65"/>
      <c r="N20" s="65"/>
      <c r="O20" s="65"/>
      <c r="P20" s="66"/>
    </row>
    <row r="21" spans="1:16" ht="18" x14ac:dyDescent="0.35">
      <c r="A21" s="67" t="s">
        <v>13</v>
      </c>
      <c r="B21" s="68"/>
      <c r="C21" s="68"/>
      <c r="D21" s="69"/>
      <c r="E21" s="70"/>
      <c r="F21" s="71"/>
      <c r="G21" s="71"/>
      <c r="H21" s="71"/>
      <c r="I21" s="71"/>
      <c r="J21" s="71"/>
      <c r="K21" s="71"/>
      <c r="L21" s="71"/>
      <c r="M21" s="72"/>
      <c r="N21" s="72"/>
      <c r="O21" s="72"/>
      <c r="P21" s="73"/>
    </row>
    <row r="22" spans="1:16" s="30" customFormat="1" ht="6.5" customHeight="1" x14ac:dyDescent="0.35">
      <c r="A22" s="74"/>
      <c r="P22" s="75"/>
    </row>
    <row r="23" spans="1:16" s="30" customFormat="1" ht="15.75" customHeight="1" x14ac:dyDescent="0.35">
      <c r="A23" s="74"/>
      <c r="B23" s="30" t="s">
        <v>14</v>
      </c>
      <c r="P23" s="75"/>
    </row>
    <row r="24" spans="1:16" s="30" customFormat="1" ht="5.75" customHeight="1" x14ac:dyDescent="0.35">
      <c r="A24" s="74"/>
      <c r="P24" s="75"/>
    </row>
    <row r="25" spans="1:16" s="30" customFormat="1" ht="15.75" customHeight="1" x14ac:dyDescent="0.35">
      <c r="A25" s="74"/>
      <c r="B25" s="30" t="s">
        <v>15</v>
      </c>
      <c r="N25" s="30" t="s">
        <v>16</v>
      </c>
      <c r="P25" s="75"/>
    </row>
    <row r="26" spans="1:16" s="30" customFormat="1" ht="15.75" customHeight="1" x14ac:dyDescent="0.35">
      <c r="A26" s="74"/>
      <c r="B26" s="31"/>
      <c r="C26" s="31"/>
      <c r="D26" s="31"/>
      <c r="E26" s="31"/>
      <c r="F26" s="31"/>
      <c r="G26" s="31"/>
      <c r="H26" s="31"/>
      <c r="I26" s="31"/>
      <c r="J26" s="31"/>
      <c r="K26" s="31"/>
      <c r="L26" s="31"/>
      <c r="N26" s="76"/>
      <c r="O26" s="76"/>
      <c r="P26" s="75"/>
    </row>
    <row r="27" spans="1:16" s="30" customFormat="1" ht="15.75" customHeight="1" x14ac:dyDescent="0.35">
      <c r="A27" s="74"/>
      <c r="B27" s="77"/>
      <c r="C27" s="77"/>
      <c r="D27" s="77"/>
      <c r="E27" s="77"/>
      <c r="F27" s="77"/>
      <c r="G27" s="77"/>
      <c r="H27" s="77"/>
      <c r="I27" s="77"/>
      <c r="J27" s="77"/>
      <c r="K27" s="77"/>
      <c r="L27" s="77"/>
      <c r="N27" s="77"/>
      <c r="O27" s="77"/>
      <c r="P27" s="75"/>
    </row>
    <row r="28" spans="1:16" s="30" customFormat="1" ht="15.75" customHeight="1" x14ac:dyDescent="0.35">
      <c r="A28" s="74"/>
      <c r="B28" s="77"/>
      <c r="C28" s="77"/>
      <c r="D28" s="77"/>
      <c r="E28" s="77"/>
      <c r="F28" s="77"/>
      <c r="G28" s="77"/>
      <c r="H28" s="77"/>
      <c r="I28" s="77"/>
      <c r="J28" s="77"/>
      <c r="K28" s="77"/>
      <c r="L28" s="77"/>
      <c r="N28" s="77"/>
      <c r="O28" s="77"/>
      <c r="P28" s="75"/>
    </row>
    <row r="29" spans="1:16" s="30" customFormat="1" ht="15.75" customHeight="1" x14ac:dyDescent="0.35">
      <c r="A29" s="74"/>
      <c r="B29" s="77"/>
      <c r="C29" s="77"/>
      <c r="D29" s="77"/>
      <c r="E29" s="77"/>
      <c r="F29" s="77"/>
      <c r="G29" s="77"/>
      <c r="H29" s="77"/>
      <c r="I29" s="77"/>
      <c r="J29" s="77"/>
      <c r="K29" s="77"/>
      <c r="L29" s="77"/>
      <c r="N29" s="77"/>
      <c r="O29" s="77"/>
      <c r="P29" s="75"/>
    </row>
    <row r="30" spans="1:16" s="30" customFormat="1" ht="15.75" customHeight="1" x14ac:dyDescent="0.35">
      <c r="A30" s="74"/>
      <c r="B30" s="77"/>
      <c r="C30" s="77"/>
      <c r="D30" s="77"/>
      <c r="E30" s="77"/>
      <c r="F30" s="77"/>
      <c r="G30" s="77"/>
      <c r="H30" s="77"/>
      <c r="I30" s="77"/>
      <c r="J30" s="77"/>
      <c r="K30" s="77"/>
      <c r="L30" s="77"/>
      <c r="N30" s="77"/>
      <c r="O30" s="77"/>
      <c r="P30" s="75"/>
    </row>
    <row r="31" spans="1:16" s="30" customFormat="1" ht="15.75" customHeight="1" x14ac:dyDescent="0.35">
      <c r="A31" s="74"/>
      <c r="B31" s="77"/>
      <c r="C31" s="77"/>
      <c r="D31" s="77"/>
      <c r="E31" s="77"/>
      <c r="F31" s="77"/>
      <c r="G31" s="77"/>
      <c r="H31" s="77"/>
      <c r="I31" s="77"/>
      <c r="J31" s="77"/>
      <c r="K31" s="77"/>
      <c r="L31" s="77"/>
      <c r="N31" s="77"/>
      <c r="O31" s="77"/>
      <c r="P31" s="75"/>
    </row>
    <row r="32" spans="1:16" s="30" customFormat="1" ht="15.75" customHeight="1" x14ac:dyDescent="0.35">
      <c r="A32" s="74"/>
      <c r="B32" s="77"/>
      <c r="C32" s="77"/>
      <c r="D32" s="77"/>
      <c r="E32" s="77"/>
      <c r="F32" s="77"/>
      <c r="G32" s="77"/>
      <c r="H32" s="77"/>
      <c r="I32" s="77"/>
      <c r="J32" s="77"/>
      <c r="K32" s="77"/>
      <c r="L32" s="77"/>
      <c r="N32" s="77"/>
      <c r="O32" s="77"/>
      <c r="P32" s="75"/>
    </row>
    <row r="33" spans="1:16" s="30" customFormat="1" ht="15.75" customHeight="1" x14ac:dyDescent="0.35">
      <c r="A33" s="74"/>
      <c r="B33" s="77"/>
      <c r="C33" s="77"/>
      <c r="D33" s="77"/>
      <c r="E33" s="77"/>
      <c r="F33" s="77"/>
      <c r="G33" s="77"/>
      <c r="H33" s="77"/>
      <c r="I33" s="77"/>
      <c r="J33" s="77"/>
      <c r="K33" s="77"/>
      <c r="L33" s="77"/>
      <c r="N33" s="77"/>
      <c r="O33" s="77"/>
      <c r="P33" s="75"/>
    </row>
    <row r="34" spans="1:16" s="30" customFormat="1" ht="15.75" customHeight="1" x14ac:dyDescent="0.35">
      <c r="A34" s="74"/>
      <c r="B34" s="77"/>
      <c r="C34" s="77"/>
      <c r="D34" s="77"/>
      <c r="E34" s="77"/>
      <c r="F34" s="77"/>
      <c r="G34" s="77"/>
      <c r="H34" s="77"/>
      <c r="I34" s="77"/>
      <c r="J34" s="77"/>
      <c r="K34" s="77"/>
      <c r="L34" s="77"/>
      <c r="N34" s="77"/>
      <c r="O34" s="77"/>
      <c r="P34" s="75"/>
    </row>
    <row r="35" spans="1:16" s="30" customFormat="1" ht="15.75" customHeight="1" x14ac:dyDescent="0.35">
      <c r="A35" s="74"/>
      <c r="B35" s="77"/>
      <c r="C35" s="77"/>
      <c r="D35" s="77"/>
      <c r="E35" s="77"/>
      <c r="F35" s="77"/>
      <c r="G35" s="77"/>
      <c r="H35" s="77"/>
      <c r="I35" s="77"/>
      <c r="J35" s="77"/>
      <c r="K35" s="77"/>
      <c r="L35" s="77"/>
      <c r="N35" s="77"/>
      <c r="O35" s="77"/>
      <c r="P35" s="75"/>
    </row>
    <row r="36" spans="1:16" s="30" customFormat="1" ht="15.75" customHeight="1" thickBot="1" x14ac:dyDescent="0.4">
      <c r="A36" s="74"/>
      <c r="P36" s="75"/>
    </row>
    <row r="37" spans="1:16" ht="18" x14ac:dyDescent="0.35">
      <c r="A37" s="194" t="s">
        <v>17</v>
      </c>
      <c r="B37" s="195"/>
      <c r="C37" s="195"/>
      <c r="D37" s="195"/>
      <c r="E37" s="195"/>
      <c r="F37" s="78"/>
      <c r="G37" s="78"/>
      <c r="H37" s="78"/>
      <c r="I37" s="78"/>
      <c r="J37" s="72"/>
      <c r="K37" s="72"/>
      <c r="L37" s="72"/>
      <c r="M37" s="72"/>
      <c r="N37" s="72"/>
      <c r="O37" s="72"/>
      <c r="P37" s="73"/>
    </row>
    <row r="38" spans="1:16" ht="8.15" customHeight="1" x14ac:dyDescent="0.35">
      <c r="A38" s="74"/>
      <c r="B38" s="30"/>
      <c r="C38" s="30"/>
      <c r="D38" s="30"/>
      <c r="E38" s="30"/>
      <c r="F38" s="30"/>
      <c r="G38" s="30"/>
      <c r="H38" s="30"/>
      <c r="I38" s="30"/>
      <c r="J38" s="30"/>
      <c r="K38" s="30"/>
      <c r="L38" s="30"/>
      <c r="M38" s="30"/>
      <c r="N38" s="30"/>
      <c r="O38" s="30"/>
      <c r="P38" s="75"/>
    </row>
    <row r="39" spans="1:16" hidden="1" x14ac:dyDescent="0.35">
      <c r="A39" s="74"/>
      <c r="B39" s="79" t="s">
        <v>18</v>
      </c>
      <c r="C39" s="80"/>
      <c r="D39" s="80"/>
      <c r="E39" s="80"/>
      <c r="F39" s="80"/>
      <c r="G39" s="80"/>
      <c r="H39" s="80"/>
      <c r="I39" s="80"/>
      <c r="J39" s="80"/>
      <c r="K39" s="80"/>
      <c r="L39" s="30"/>
      <c r="M39" s="30"/>
      <c r="N39" s="30"/>
      <c r="O39" s="30"/>
      <c r="P39" s="75"/>
    </row>
    <row r="40" spans="1:16" s="30" customFormat="1" ht="8.75" hidden="1" customHeight="1" x14ac:dyDescent="0.35">
      <c r="A40" s="74"/>
      <c r="B40" s="81"/>
      <c r="P40" s="75"/>
    </row>
    <row r="41" spans="1:16" ht="16" thickBot="1" x14ac:dyDescent="0.4">
      <c r="A41" s="82"/>
      <c r="B41" s="83" t="s">
        <v>19</v>
      </c>
      <c r="C41" s="30"/>
      <c r="D41" s="30"/>
      <c r="E41" s="30"/>
      <c r="F41" s="30"/>
      <c r="G41" s="30"/>
      <c r="H41" s="30"/>
      <c r="I41" s="30"/>
      <c r="J41" s="81"/>
      <c r="K41" s="30"/>
      <c r="L41" s="30"/>
      <c r="M41" s="30"/>
      <c r="N41" s="30"/>
      <c r="O41" s="30"/>
      <c r="P41" s="75"/>
    </row>
    <row r="42" spans="1:16" s="30" customFormat="1" ht="15.9" customHeight="1" thickBot="1" x14ac:dyDescent="0.4">
      <c r="A42" s="84"/>
      <c r="B42" s="85" t="s">
        <v>20</v>
      </c>
      <c r="C42" s="86"/>
      <c r="D42" s="157"/>
      <c r="E42" s="158"/>
      <c r="F42" s="158"/>
      <c r="G42" s="158"/>
      <c r="H42" s="158"/>
      <c r="I42" s="158"/>
      <c r="J42" s="158"/>
      <c r="K42" s="158"/>
      <c r="L42" s="158"/>
      <c r="M42" s="158"/>
      <c r="N42" s="158"/>
      <c r="O42" s="159"/>
      <c r="P42" s="75"/>
    </row>
    <row r="43" spans="1:16" s="30" customFormat="1" ht="16" thickBot="1" x14ac:dyDescent="0.4">
      <c r="A43" s="84"/>
      <c r="B43" s="87" t="s">
        <v>21</v>
      </c>
      <c r="C43" s="86"/>
      <c r="D43" s="88"/>
      <c r="E43" s="89" t="s">
        <v>22</v>
      </c>
      <c r="F43" s="90"/>
      <c r="G43" s="89" t="s">
        <v>22</v>
      </c>
      <c r="H43" s="90"/>
      <c r="I43" s="87"/>
      <c r="J43" s="91"/>
      <c r="K43" s="91"/>
      <c r="L43" s="91"/>
      <c r="M43" s="91"/>
      <c r="N43" s="91"/>
      <c r="O43" s="91"/>
      <c r="P43" s="75"/>
    </row>
    <row r="44" spans="1:16" s="30" customFormat="1" ht="15.9" customHeight="1" thickBot="1" x14ac:dyDescent="0.4">
      <c r="A44" s="84"/>
      <c r="B44" s="87" t="s">
        <v>23</v>
      </c>
      <c r="C44" s="92"/>
      <c r="D44" s="157"/>
      <c r="E44" s="158"/>
      <c r="F44" s="158"/>
      <c r="G44" s="158"/>
      <c r="H44" s="158"/>
      <c r="I44" s="158"/>
      <c r="J44" s="158"/>
      <c r="K44" s="158"/>
      <c r="L44" s="158"/>
      <c r="M44" s="158"/>
      <c r="N44" s="158"/>
      <c r="O44" s="159"/>
      <c r="P44" s="75"/>
    </row>
    <row r="45" spans="1:16" s="30" customFormat="1" ht="15.9" customHeight="1" thickBot="1" x14ac:dyDescent="0.4">
      <c r="A45" s="84"/>
      <c r="B45" s="87" t="s">
        <v>24</v>
      </c>
      <c r="C45" s="92"/>
      <c r="D45" s="157"/>
      <c r="E45" s="158"/>
      <c r="F45" s="158"/>
      <c r="G45" s="158"/>
      <c r="H45" s="158"/>
      <c r="I45" s="158"/>
      <c r="J45" s="158"/>
      <c r="K45" s="158"/>
      <c r="L45" s="158"/>
      <c r="M45" s="158"/>
      <c r="N45" s="158"/>
      <c r="O45" s="159"/>
      <c r="P45" s="75"/>
    </row>
    <row r="46" spans="1:16" s="30" customFormat="1" ht="15.5" customHeight="1" x14ac:dyDescent="0.35">
      <c r="A46" s="84"/>
      <c r="B46" s="93" t="s">
        <v>25</v>
      </c>
      <c r="C46" s="94"/>
      <c r="D46" s="164"/>
      <c r="E46" s="165"/>
      <c r="F46" s="165"/>
      <c r="G46" s="165"/>
      <c r="H46" s="165"/>
      <c r="I46" s="165"/>
      <c r="J46" s="165"/>
      <c r="K46" s="165"/>
      <c r="L46" s="165"/>
      <c r="M46" s="165"/>
      <c r="N46" s="165"/>
      <c r="O46" s="166"/>
      <c r="P46" s="75"/>
    </row>
    <row r="47" spans="1:16" s="30" customFormat="1" ht="15.9" customHeight="1" thickBot="1" x14ac:dyDescent="0.4">
      <c r="A47" s="74"/>
      <c r="B47" s="95"/>
      <c r="C47" s="96"/>
      <c r="D47" s="167"/>
      <c r="E47" s="168"/>
      <c r="F47" s="168"/>
      <c r="G47" s="168"/>
      <c r="H47" s="168"/>
      <c r="I47" s="168"/>
      <c r="J47" s="168"/>
      <c r="K47" s="168"/>
      <c r="L47" s="168"/>
      <c r="M47" s="168"/>
      <c r="N47" s="168"/>
      <c r="O47" s="169"/>
      <c r="P47" s="75"/>
    </row>
    <row r="48" spans="1:16" s="30" customFormat="1" ht="7.25" customHeight="1" thickBot="1" x14ac:dyDescent="0.4">
      <c r="A48" s="74"/>
      <c r="O48" s="75"/>
      <c r="P48" s="75"/>
    </row>
    <row r="49" spans="1:16" s="30" customFormat="1" ht="15.65" customHeight="1" x14ac:dyDescent="0.35">
      <c r="A49" s="74"/>
      <c r="B49" s="170" t="s">
        <v>432</v>
      </c>
      <c r="C49" s="170"/>
      <c r="D49" s="170"/>
      <c r="E49" s="170"/>
      <c r="F49" s="170"/>
      <c r="G49" s="170"/>
      <c r="H49" s="170"/>
      <c r="I49" s="170"/>
      <c r="J49" s="170"/>
      <c r="K49" s="170"/>
      <c r="L49" s="170"/>
      <c r="M49" s="171"/>
      <c r="O49" s="75"/>
      <c r="P49" s="75"/>
    </row>
    <row r="50" spans="1:16" s="30" customFormat="1" ht="15.65" customHeight="1" thickBot="1" x14ac:dyDescent="0.4">
      <c r="A50" s="74"/>
      <c r="B50" s="170"/>
      <c r="C50" s="170"/>
      <c r="D50" s="170"/>
      <c r="E50" s="170"/>
      <c r="F50" s="170"/>
      <c r="G50" s="170"/>
      <c r="H50" s="170"/>
      <c r="I50" s="170"/>
      <c r="J50" s="170"/>
      <c r="K50" s="170"/>
      <c r="L50" s="170"/>
      <c r="M50" s="172"/>
      <c r="O50" s="75"/>
      <c r="P50" s="75"/>
    </row>
    <row r="51" spans="1:16" s="30" customFormat="1" ht="15.65" customHeight="1" x14ac:dyDescent="0.35">
      <c r="A51" s="74"/>
      <c r="O51" s="75"/>
      <c r="P51" s="75"/>
    </row>
    <row r="52" spans="1:16" s="30" customFormat="1" ht="16" thickBot="1" x14ac:dyDescent="0.4">
      <c r="A52" s="74"/>
      <c r="B52" s="97" t="s">
        <v>26</v>
      </c>
      <c r="O52" s="75"/>
      <c r="P52" s="75"/>
    </row>
    <row r="53" spans="1:16" s="30" customFormat="1" ht="24" customHeight="1" thickBot="1" x14ac:dyDescent="0.4">
      <c r="A53" s="74"/>
      <c r="B53" s="87" t="s">
        <v>27</v>
      </c>
      <c r="C53" s="98"/>
      <c r="D53" s="157"/>
      <c r="E53" s="158"/>
      <c r="F53" s="158"/>
      <c r="G53" s="158"/>
      <c r="H53" s="158"/>
      <c r="I53" s="158"/>
      <c r="J53" s="158"/>
      <c r="K53" s="158"/>
      <c r="L53" s="158"/>
      <c r="M53" s="158"/>
      <c r="N53" s="158"/>
      <c r="O53" s="159"/>
      <c r="P53" s="75"/>
    </row>
    <row r="54" spans="1:16" s="30" customFormat="1" ht="24" customHeight="1" thickBot="1" x14ac:dyDescent="0.4">
      <c r="A54" s="74"/>
      <c r="B54" s="87" t="s">
        <v>28</v>
      </c>
      <c r="C54" s="98"/>
      <c r="D54" s="157"/>
      <c r="E54" s="158"/>
      <c r="F54" s="158"/>
      <c r="G54" s="158"/>
      <c r="H54" s="158"/>
      <c r="I54" s="158"/>
      <c r="J54" s="158"/>
      <c r="K54" s="158"/>
      <c r="L54" s="158"/>
      <c r="M54" s="158"/>
      <c r="N54" s="158"/>
      <c r="O54" s="159"/>
      <c r="P54" s="75"/>
    </row>
    <row r="55" spans="1:16" s="30" customFormat="1" ht="24" customHeight="1" thickBot="1" x14ac:dyDescent="0.4">
      <c r="A55" s="74"/>
      <c r="B55" s="87" t="s">
        <v>29</v>
      </c>
      <c r="C55" s="98"/>
      <c r="D55" s="157"/>
      <c r="E55" s="158"/>
      <c r="F55" s="158"/>
      <c r="G55" s="158"/>
      <c r="H55" s="158"/>
      <c r="I55" s="158"/>
      <c r="J55" s="158"/>
      <c r="K55" s="158"/>
      <c r="L55" s="158"/>
      <c r="M55" s="158"/>
      <c r="N55" s="158"/>
      <c r="O55" s="159"/>
      <c r="P55" s="75"/>
    </row>
    <row r="56" spans="1:16" s="30" customFormat="1" ht="11" customHeight="1" thickBot="1" x14ac:dyDescent="0.4">
      <c r="A56" s="99"/>
      <c r="B56" s="100"/>
      <c r="C56" s="100"/>
      <c r="D56" s="100"/>
      <c r="E56" s="100"/>
      <c r="F56" s="100"/>
      <c r="G56" s="100"/>
      <c r="H56" s="100"/>
      <c r="I56" s="100"/>
      <c r="J56" s="100"/>
      <c r="K56" s="100"/>
      <c r="L56" s="100"/>
      <c r="M56" s="100"/>
      <c r="N56" s="100"/>
      <c r="O56" s="100"/>
      <c r="P56" s="101"/>
    </row>
    <row r="57" spans="1:16" s="30" customFormat="1" ht="11.4" customHeight="1" thickBot="1" x14ac:dyDescent="0.4"/>
    <row r="58" spans="1:16" s="30" customFormat="1" ht="18" x14ac:dyDescent="0.35">
      <c r="A58" s="67" t="s">
        <v>30</v>
      </c>
      <c r="B58" s="78"/>
      <c r="C58" s="72"/>
      <c r="D58" s="72"/>
      <c r="E58" s="72"/>
      <c r="F58" s="72"/>
      <c r="G58" s="72"/>
      <c r="H58" s="72"/>
      <c r="I58" s="72"/>
      <c r="J58" s="72"/>
      <c r="K58" s="72"/>
      <c r="L58" s="72"/>
      <c r="M58" s="72"/>
      <c r="N58" s="72"/>
      <c r="O58" s="72"/>
      <c r="P58" s="73"/>
    </row>
    <row r="59" spans="1:16" s="30" customFormat="1" ht="8.15" customHeight="1" x14ac:dyDescent="0.35">
      <c r="A59" s="74"/>
      <c r="P59" s="75"/>
    </row>
    <row r="60" spans="1:16" x14ac:dyDescent="0.35">
      <c r="A60" s="74"/>
      <c r="B60" s="30" t="s">
        <v>31</v>
      </c>
      <c r="C60" s="30"/>
      <c r="D60" s="30"/>
      <c r="E60" s="30"/>
      <c r="F60" s="30"/>
      <c r="G60" s="30"/>
      <c r="H60" s="102" t="s">
        <v>32</v>
      </c>
      <c r="I60" s="76"/>
      <c r="J60" s="76"/>
      <c r="K60" s="76"/>
      <c r="M60" s="160"/>
      <c r="N60" s="160"/>
      <c r="O60" s="160"/>
      <c r="P60" s="161"/>
    </row>
    <row r="61" spans="1:16" ht="24" customHeight="1" x14ac:dyDescent="0.35">
      <c r="A61" s="105"/>
      <c r="B61" s="106" t="s">
        <v>33</v>
      </c>
      <c r="D61" s="76"/>
      <c r="E61" s="76"/>
      <c r="F61" s="76"/>
      <c r="G61" s="76"/>
      <c r="H61" s="107" t="s">
        <v>34</v>
      </c>
      <c r="I61" s="30"/>
      <c r="J61" s="76"/>
      <c r="K61" s="76"/>
      <c r="L61" s="76"/>
      <c r="M61" s="76"/>
      <c r="N61" s="76"/>
      <c r="O61" s="76"/>
      <c r="P61" s="75"/>
    </row>
    <row r="62" spans="1:16" ht="7.4" customHeight="1" x14ac:dyDescent="0.35">
      <c r="A62" s="105"/>
      <c r="B62" s="108"/>
      <c r="C62" s="107"/>
      <c r="D62" s="30"/>
      <c r="E62" s="103"/>
      <c r="F62" s="103"/>
      <c r="G62" s="103"/>
      <c r="H62" s="103"/>
      <c r="I62" s="103"/>
      <c r="J62" s="103"/>
      <c r="K62" s="103"/>
      <c r="L62" s="103"/>
      <c r="M62" s="103"/>
      <c r="N62" s="103"/>
      <c r="O62" s="103"/>
      <c r="P62" s="104"/>
    </row>
    <row r="63" spans="1:16" ht="19.649999999999999" customHeight="1" x14ac:dyDescent="0.35">
      <c r="A63" s="105"/>
      <c r="B63" s="106" t="s">
        <v>35</v>
      </c>
      <c r="C63" s="107"/>
      <c r="D63" s="30"/>
      <c r="E63" s="103"/>
      <c r="F63" s="103"/>
      <c r="G63" s="103"/>
      <c r="H63" s="109"/>
      <c r="I63" s="109"/>
      <c r="J63" s="109"/>
      <c r="K63" s="109"/>
      <c r="L63" s="109"/>
      <c r="M63" s="109"/>
      <c r="N63" s="109"/>
      <c r="O63" s="109"/>
      <c r="P63" s="104"/>
    </row>
    <row r="64" spans="1:16" s="30" customFormat="1" ht="8.75" customHeight="1" thickBot="1" x14ac:dyDescent="0.4">
      <c r="A64" s="99"/>
      <c r="B64" s="110"/>
      <c r="C64" s="110"/>
      <c r="D64" s="110"/>
      <c r="E64" s="110"/>
      <c r="F64" s="110"/>
      <c r="G64" s="110"/>
      <c r="H64" s="162"/>
      <c r="I64" s="162"/>
      <c r="J64" s="162"/>
      <c r="K64" s="162"/>
      <c r="L64" s="162"/>
      <c r="M64" s="162"/>
      <c r="N64" s="162"/>
      <c r="O64" s="162"/>
      <c r="P64" s="163"/>
    </row>
    <row r="65" spans="1:16" s="30" customFormat="1" ht="5.75" customHeight="1" thickBot="1" x14ac:dyDescent="0.4"/>
    <row r="66" spans="1:16" s="30" customFormat="1" ht="18" x14ac:dyDescent="0.35">
      <c r="A66" s="67" t="s">
        <v>36</v>
      </c>
      <c r="B66" s="72"/>
      <c r="C66" s="72"/>
      <c r="D66" s="72"/>
      <c r="E66" s="72"/>
      <c r="F66" s="72"/>
      <c r="G66" s="72"/>
      <c r="H66" s="72"/>
      <c r="I66" s="72"/>
      <c r="J66" s="72"/>
      <c r="K66" s="72"/>
      <c r="L66" s="72"/>
      <c r="M66" s="72"/>
      <c r="N66" s="72"/>
      <c r="O66" s="72"/>
      <c r="P66" s="73"/>
    </row>
    <row r="67" spans="1:16" s="30" customFormat="1" ht="8.15" customHeight="1" x14ac:dyDescent="0.35">
      <c r="A67" s="74"/>
      <c r="P67" s="75"/>
    </row>
    <row r="68" spans="1:16" s="30" customFormat="1" x14ac:dyDescent="0.35">
      <c r="A68" s="74"/>
      <c r="B68" s="30" t="s">
        <v>37</v>
      </c>
      <c r="E68" s="111" t="s">
        <v>385</v>
      </c>
      <c r="P68" s="75"/>
    </row>
    <row r="69" spans="1:16" s="30" customFormat="1" x14ac:dyDescent="0.35">
      <c r="A69" s="74"/>
      <c r="B69" s="30" t="s">
        <v>388</v>
      </c>
      <c r="E69" s="112">
        <v>45688</v>
      </c>
      <c r="P69" s="75"/>
    </row>
    <row r="70" spans="1:16" s="30" customFormat="1" ht="8.15" customHeight="1" thickBot="1" x14ac:dyDescent="0.4">
      <c r="A70" s="113"/>
      <c r="B70" s="114"/>
      <c r="C70" s="115"/>
      <c r="D70" s="116"/>
      <c r="E70" s="115"/>
      <c r="F70" s="117"/>
      <c r="G70" s="117"/>
      <c r="H70" s="117"/>
      <c r="I70" s="100"/>
      <c r="J70" s="100"/>
      <c r="K70" s="100"/>
      <c r="L70" s="100"/>
      <c r="M70" s="100"/>
      <c r="N70" s="100"/>
      <c r="O70" s="100"/>
      <c r="P70" s="101"/>
    </row>
    <row r="71" spans="1:16" hidden="1" x14ac:dyDescent="0.35">
      <c r="A71" s="30"/>
      <c r="B71" s="30"/>
      <c r="C71" s="30"/>
      <c r="D71" s="30"/>
      <c r="E71" s="30"/>
      <c r="F71" s="30"/>
      <c r="G71" s="30"/>
      <c r="H71" s="30"/>
      <c r="I71" s="30"/>
      <c r="J71" s="30"/>
      <c r="K71" s="30"/>
      <c r="L71" s="30"/>
      <c r="M71" s="30"/>
      <c r="N71" s="30"/>
      <c r="O71" s="30"/>
      <c r="P71" s="30"/>
    </row>
    <row r="72" spans="1:16" hidden="1" x14ac:dyDescent="0.35">
      <c r="A72" s="106" t="s">
        <v>6</v>
      </c>
    </row>
    <row r="73" spans="1:16" hidden="1" x14ac:dyDescent="0.35">
      <c r="A73" s="30" t="s">
        <v>64</v>
      </c>
    </row>
    <row r="74" spans="1:16" hidden="1" x14ac:dyDescent="0.35">
      <c r="A74" s="30" t="s">
        <v>65</v>
      </c>
    </row>
    <row r="75" spans="1:16" hidden="1" x14ac:dyDescent="0.35">
      <c r="A75" s="30" t="s">
        <v>66</v>
      </c>
    </row>
    <row r="76" spans="1:16" hidden="1" x14ac:dyDescent="0.35">
      <c r="A76" s="30" t="s">
        <v>67</v>
      </c>
    </row>
    <row r="77" spans="1:16" hidden="1" x14ac:dyDescent="0.35">
      <c r="A77" s="30" t="s">
        <v>68</v>
      </c>
    </row>
    <row r="78" spans="1:16" hidden="1" x14ac:dyDescent="0.35">
      <c r="A78" s="30" t="s">
        <v>69</v>
      </c>
    </row>
    <row r="79" spans="1:16" hidden="1" x14ac:dyDescent="0.35">
      <c r="A79" s="30" t="s">
        <v>70</v>
      </c>
    </row>
    <row r="80" spans="1:16" hidden="1" x14ac:dyDescent="0.35">
      <c r="A80" s="30" t="s">
        <v>71</v>
      </c>
    </row>
    <row r="81" spans="1:1" hidden="1" x14ac:dyDescent="0.35">
      <c r="A81" s="30" t="s">
        <v>72</v>
      </c>
    </row>
    <row r="82" spans="1:1" hidden="1" x14ac:dyDescent="0.35">
      <c r="A82" s="30" t="s">
        <v>73</v>
      </c>
    </row>
    <row r="83" spans="1:1" hidden="1" x14ac:dyDescent="0.35">
      <c r="A83" s="30" t="s">
        <v>74</v>
      </c>
    </row>
    <row r="84" spans="1:1" hidden="1" x14ac:dyDescent="0.35">
      <c r="A84" s="30" t="s">
        <v>75</v>
      </c>
    </row>
    <row r="85" spans="1:1" hidden="1" x14ac:dyDescent="0.35">
      <c r="A85" s="30" t="s">
        <v>76</v>
      </c>
    </row>
    <row r="86" spans="1:1" hidden="1" x14ac:dyDescent="0.35">
      <c r="A86" s="30" t="s">
        <v>77</v>
      </c>
    </row>
    <row r="87" spans="1:1" hidden="1" x14ac:dyDescent="0.35">
      <c r="A87" s="30" t="s">
        <v>78</v>
      </c>
    </row>
    <row r="88" spans="1:1" hidden="1" x14ac:dyDescent="0.35">
      <c r="A88" s="30" t="s">
        <v>79</v>
      </c>
    </row>
    <row r="89" spans="1:1" hidden="1" x14ac:dyDescent="0.35">
      <c r="A89" s="30" t="s">
        <v>80</v>
      </c>
    </row>
    <row r="90" spans="1:1" hidden="1" x14ac:dyDescent="0.35">
      <c r="A90" s="30" t="s">
        <v>81</v>
      </c>
    </row>
    <row r="91" spans="1:1" hidden="1" x14ac:dyDescent="0.35">
      <c r="A91" s="30" t="s">
        <v>82</v>
      </c>
    </row>
    <row r="92" spans="1:1" hidden="1" x14ac:dyDescent="0.35">
      <c r="A92" s="30" t="s">
        <v>83</v>
      </c>
    </row>
    <row r="93" spans="1:1" hidden="1" x14ac:dyDescent="0.35">
      <c r="A93" s="30" t="s">
        <v>84</v>
      </c>
    </row>
    <row r="94" spans="1:1" hidden="1" x14ac:dyDescent="0.35">
      <c r="A94" s="30" t="s">
        <v>85</v>
      </c>
    </row>
    <row r="95" spans="1:1" hidden="1" x14ac:dyDescent="0.35">
      <c r="A95" s="30" t="s">
        <v>86</v>
      </c>
    </row>
    <row r="96" spans="1:1" hidden="1" x14ac:dyDescent="0.35">
      <c r="A96" s="30" t="s">
        <v>87</v>
      </c>
    </row>
    <row r="97" spans="1:1" hidden="1" x14ac:dyDescent="0.35">
      <c r="A97" s="30" t="s">
        <v>88</v>
      </c>
    </row>
    <row r="98" spans="1:1" hidden="1" x14ac:dyDescent="0.35">
      <c r="A98" s="30" t="s">
        <v>89</v>
      </c>
    </row>
    <row r="99" spans="1:1" hidden="1" x14ac:dyDescent="0.35">
      <c r="A99" s="30" t="s">
        <v>90</v>
      </c>
    </row>
    <row r="100" spans="1:1" hidden="1" x14ac:dyDescent="0.35">
      <c r="A100" s="30" t="s">
        <v>91</v>
      </c>
    </row>
    <row r="101" spans="1:1" hidden="1" x14ac:dyDescent="0.35">
      <c r="A101" s="30" t="s">
        <v>92</v>
      </c>
    </row>
    <row r="102" spans="1:1" hidden="1" x14ac:dyDescent="0.35">
      <c r="A102" s="30" t="s">
        <v>93</v>
      </c>
    </row>
    <row r="103" spans="1:1" hidden="1" x14ac:dyDescent="0.35">
      <c r="A103" s="30" t="s">
        <v>94</v>
      </c>
    </row>
    <row r="104" spans="1:1" hidden="1" x14ac:dyDescent="0.35">
      <c r="A104" s="30" t="s">
        <v>95</v>
      </c>
    </row>
    <row r="105" spans="1:1" hidden="1" x14ac:dyDescent="0.35">
      <c r="A105" s="30" t="s">
        <v>96</v>
      </c>
    </row>
    <row r="106" spans="1:1" hidden="1" x14ac:dyDescent="0.35">
      <c r="A106" s="30" t="s">
        <v>97</v>
      </c>
    </row>
    <row r="107" spans="1:1" hidden="1" x14ac:dyDescent="0.35">
      <c r="A107" s="30" t="s">
        <v>98</v>
      </c>
    </row>
    <row r="108" spans="1:1" hidden="1" x14ac:dyDescent="0.35">
      <c r="A108" s="30" t="s">
        <v>99</v>
      </c>
    </row>
    <row r="109" spans="1:1" hidden="1" x14ac:dyDescent="0.35">
      <c r="A109" s="30" t="s">
        <v>100</v>
      </c>
    </row>
    <row r="110" spans="1:1" hidden="1" x14ac:dyDescent="0.35">
      <c r="A110" s="30" t="s">
        <v>101</v>
      </c>
    </row>
    <row r="111" spans="1:1" hidden="1" x14ac:dyDescent="0.35">
      <c r="A111" s="30" t="s">
        <v>102</v>
      </c>
    </row>
    <row r="112" spans="1:1" hidden="1" x14ac:dyDescent="0.35">
      <c r="A112" s="30" t="s">
        <v>103</v>
      </c>
    </row>
    <row r="113" spans="1:1" hidden="1" x14ac:dyDescent="0.35">
      <c r="A113" s="30" t="s">
        <v>104</v>
      </c>
    </row>
    <row r="114" spans="1:1" hidden="1" x14ac:dyDescent="0.35">
      <c r="A114" s="30" t="s">
        <v>105</v>
      </c>
    </row>
    <row r="115" spans="1:1" hidden="1" x14ac:dyDescent="0.35">
      <c r="A115" s="30" t="s">
        <v>106</v>
      </c>
    </row>
    <row r="116" spans="1:1" hidden="1" x14ac:dyDescent="0.35">
      <c r="A116" s="30" t="s">
        <v>107</v>
      </c>
    </row>
    <row r="117" spans="1:1" hidden="1" x14ac:dyDescent="0.35">
      <c r="A117" s="30" t="s">
        <v>108</v>
      </c>
    </row>
    <row r="118" spans="1:1" hidden="1" x14ac:dyDescent="0.35">
      <c r="A118" s="30" t="s">
        <v>109</v>
      </c>
    </row>
    <row r="119" spans="1:1" hidden="1" x14ac:dyDescent="0.35">
      <c r="A119" s="30" t="s">
        <v>110</v>
      </c>
    </row>
    <row r="120" spans="1:1" hidden="1" x14ac:dyDescent="0.35">
      <c r="A120" s="30" t="s">
        <v>111</v>
      </c>
    </row>
    <row r="121" spans="1:1" hidden="1" x14ac:dyDescent="0.35">
      <c r="A121" s="30" t="s">
        <v>112</v>
      </c>
    </row>
    <row r="122" spans="1:1" hidden="1" x14ac:dyDescent="0.35">
      <c r="A122" s="30" t="s">
        <v>113</v>
      </c>
    </row>
    <row r="123" spans="1:1" hidden="1" x14ac:dyDescent="0.35">
      <c r="A123" s="30" t="s">
        <v>114</v>
      </c>
    </row>
    <row r="124" spans="1:1" hidden="1" x14ac:dyDescent="0.35">
      <c r="A124" s="30" t="s">
        <v>115</v>
      </c>
    </row>
    <row r="125" spans="1:1" hidden="1" x14ac:dyDescent="0.35">
      <c r="A125" s="30" t="s">
        <v>116</v>
      </c>
    </row>
    <row r="126" spans="1:1" hidden="1" x14ac:dyDescent="0.35">
      <c r="A126" s="30" t="s">
        <v>117</v>
      </c>
    </row>
    <row r="127" spans="1:1" hidden="1" x14ac:dyDescent="0.35">
      <c r="A127" s="35" t="s">
        <v>118</v>
      </c>
    </row>
    <row r="128" spans="1:1" hidden="1" x14ac:dyDescent="0.35">
      <c r="A128" s="35" t="s">
        <v>119</v>
      </c>
    </row>
    <row r="129" spans="1:1" hidden="1" x14ac:dyDescent="0.35">
      <c r="A129" s="35" t="s">
        <v>120</v>
      </c>
    </row>
    <row r="130" spans="1:1" hidden="1" x14ac:dyDescent="0.35">
      <c r="A130" s="35" t="s">
        <v>121</v>
      </c>
    </row>
    <row r="131" spans="1:1" hidden="1" x14ac:dyDescent="0.35">
      <c r="A131" s="35" t="s">
        <v>122</v>
      </c>
    </row>
    <row r="132" spans="1:1" hidden="1" x14ac:dyDescent="0.35">
      <c r="A132" s="35" t="s">
        <v>123</v>
      </c>
    </row>
    <row r="133" spans="1:1" hidden="1" x14ac:dyDescent="0.35">
      <c r="A133" s="35" t="s">
        <v>124</v>
      </c>
    </row>
    <row r="134" spans="1:1" hidden="1" x14ac:dyDescent="0.35">
      <c r="A134" s="35" t="s">
        <v>125</v>
      </c>
    </row>
    <row r="135" spans="1:1" hidden="1" x14ac:dyDescent="0.35">
      <c r="A135" s="118" t="s">
        <v>126</v>
      </c>
    </row>
    <row r="136" spans="1:1" hidden="1" x14ac:dyDescent="0.35">
      <c r="A136" s="118" t="s">
        <v>127</v>
      </c>
    </row>
    <row r="137" spans="1:1" hidden="1" x14ac:dyDescent="0.35">
      <c r="A137" s="118" t="s">
        <v>128</v>
      </c>
    </row>
    <row r="138" spans="1:1" hidden="1" x14ac:dyDescent="0.35">
      <c r="A138" s="118" t="s">
        <v>129</v>
      </c>
    </row>
    <row r="139" spans="1:1" hidden="1" x14ac:dyDescent="0.35">
      <c r="A139" s="118" t="s">
        <v>130</v>
      </c>
    </row>
    <row r="140" spans="1:1" hidden="1" x14ac:dyDescent="0.35">
      <c r="A140" s="118" t="s">
        <v>131</v>
      </c>
    </row>
    <row r="141" spans="1:1" hidden="1" x14ac:dyDescent="0.35">
      <c r="A141" s="118" t="s">
        <v>132</v>
      </c>
    </row>
    <row r="142" spans="1:1" hidden="1" x14ac:dyDescent="0.35">
      <c r="A142" s="118" t="s">
        <v>133</v>
      </c>
    </row>
    <row r="143" spans="1:1" hidden="1" x14ac:dyDescent="0.35">
      <c r="A143" s="118" t="s">
        <v>134</v>
      </c>
    </row>
    <row r="144" spans="1:1" hidden="1" x14ac:dyDescent="0.35">
      <c r="A144" s="118" t="s">
        <v>135</v>
      </c>
    </row>
    <row r="145" spans="1:1" hidden="1" x14ac:dyDescent="0.35">
      <c r="A145" s="118" t="s">
        <v>136</v>
      </c>
    </row>
    <row r="146" spans="1:1" hidden="1" x14ac:dyDescent="0.35">
      <c r="A146" s="118" t="s">
        <v>137</v>
      </c>
    </row>
    <row r="147" spans="1:1" hidden="1" x14ac:dyDescent="0.35">
      <c r="A147" s="118" t="s">
        <v>138</v>
      </c>
    </row>
    <row r="148" spans="1:1" hidden="1" x14ac:dyDescent="0.35">
      <c r="A148" s="118" t="s">
        <v>139</v>
      </c>
    </row>
    <row r="149" spans="1:1" hidden="1" x14ac:dyDescent="0.35">
      <c r="A149" s="118" t="s">
        <v>140</v>
      </c>
    </row>
    <row r="150" spans="1:1" hidden="1" x14ac:dyDescent="0.35">
      <c r="A150" s="118" t="s">
        <v>141</v>
      </c>
    </row>
    <row r="151" spans="1:1" hidden="1" x14ac:dyDescent="0.35">
      <c r="A151" s="118" t="s">
        <v>142</v>
      </c>
    </row>
    <row r="152" spans="1:1" hidden="1" x14ac:dyDescent="0.35">
      <c r="A152" s="118" t="s">
        <v>143</v>
      </c>
    </row>
    <row r="153" spans="1:1" hidden="1" x14ac:dyDescent="0.35">
      <c r="A153" s="118" t="s">
        <v>144</v>
      </c>
    </row>
    <row r="154" spans="1:1" hidden="1" x14ac:dyDescent="0.35">
      <c r="A154" s="118" t="s">
        <v>145</v>
      </c>
    </row>
    <row r="155" spans="1:1" hidden="1" x14ac:dyDescent="0.35">
      <c r="A155" s="118" t="s">
        <v>146</v>
      </c>
    </row>
    <row r="156" spans="1:1" hidden="1" x14ac:dyDescent="0.35">
      <c r="A156" s="118" t="s">
        <v>147</v>
      </c>
    </row>
    <row r="157" spans="1:1" hidden="1" x14ac:dyDescent="0.35">
      <c r="A157" s="118" t="s">
        <v>148</v>
      </c>
    </row>
    <row r="158" spans="1:1" hidden="1" x14ac:dyDescent="0.35">
      <c r="A158" s="118" t="s">
        <v>149</v>
      </c>
    </row>
    <row r="159" spans="1:1" hidden="1" x14ac:dyDescent="0.35">
      <c r="A159" s="118" t="s">
        <v>150</v>
      </c>
    </row>
    <row r="160" spans="1:1" hidden="1" x14ac:dyDescent="0.35">
      <c r="A160" s="118" t="s">
        <v>151</v>
      </c>
    </row>
    <row r="161" spans="1:1" hidden="1" x14ac:dyDescent="0.35">
      <c r="A161" s="118" t="s">
        <v>152</v>
      </c>
    </row>
    <row r="162" spans="1:1" hidden="1" x14ac:dyDescent="0.35">
      <c r="A162" s="118" t="s">
        <v>153</v>
      </c>
    </row>
    <row r="163" spans="1:1" hidden="1" x14ac:dyDescent="0.35">
      <c r="A163" s="118" t="s">
        <v>154</v>
      </c>
    </row>
    <row r="164" spans="1:1" hidden="1" x14ac:dyDescent="0.35">
      <c r="A164" s="118" t="s">
        <v>155</v>
      </c>
    </row>
    <row r="165" spans="1:1" hidden="1" x14ac:dyDescent="0.35">
      <c r="A165" s="118" t="s">
        <v>156</v>
      </c>
    </row>
    <row r="166" spans="1:1" hidden="1" x14ac:dyDescent="0.35">
      <c r="A166" s="118" t="s">
        <v>157</v>
      </c>
    </row>
    <row r="167" spans="1:1" hidden="1" x14ac:dyDescent="0.35">
      <c r="A167" s="118" t="s">
        <v>158</v>
      </c>
    </row>
    <row r="168" spans="1:1" hidden="1" x14ac:dyDescent="0.35">
      <c r="A168" s="118" t="s">
        <v>159</v>
      </c>
    </row>
    <row r="169" spans="1:1" hidden="1" x14ac:dyDescent="0.35">
      <c r="A169" s="118" t="s">
        <v>160</v>
      </c>
    </row>
    <row r="170" spans="1:1" hidden="1" x14ac:dyDescent="0.35">
      <c r="A170" s="118" t="s">
        <v>161</v>
      </c>
    </row>
    <row r="171" spans="1:1" hidden="1" x14ac:dyDescent="0.35">
      <c r="A171" s="118" t="s">
        <v>162</v>
      </c>
    </row>
    <row r="172" spans="1:1" hidden="1" x14ac:dyDescent="0.35">
      <c r="A172" s="118" t="s">
        <v>163</v>
      </c>
    </row>
    <row r="173" spans="1:1" hidden="1" x14ac:dyDescent="0.35">
      <c r="A173" s="118" t="s">
        <v>164</v>
      </c>
    </row>
    <row r="174" spans="1:1" hidden="1" x14ac:dyDescent="0.35">
      <c r="A174" s="118" t="s">
        <v>165</v>
      </c>
    </row>
    <row r="175" spans="1:1" hidden="1" x14ac:dyDescent="0.35">
      <c r="A175" s="118" t="s">
        <v>166</v>
      </c>
    </row>
    <row r="176" spans="1:1" hidden="1" x14ac:dyDescent="0.35">
      <c r="A176" s="118" t="s">
        <v>167</v>
      </c>
    </row>
    <row r="177" spans="1:1" hidden="1" x14ac:dyDescent="0.35">
      <c r="A177" s="118" t="s">
        <v>168</v>
      </c>
    </row>
    <row r="178" spans="1:1" hidden="1" x14ac:dyDescent="0.35">
      <c r="A178" s="118" t="s">
        <v>169</v>
      </c>
    </row>
    <row r="179" spans="1:1" hidden="1" x14ac:dyDescent="0.35">
      <c r="A179" s="118" t="s">
        <v>170</v>
      </c>
    </row>
    <row r="180" spans="1:1" hidden="1" x14ac:dyDescent="0.35">
      <c r="A180" s="118" t="s">
        <v>171</v>
      </c>
    </row>
    <row r="181" spans="1:1" hidden="1" x14ac:dyDescent="0.35">
      <c r="A181" s="118" t="s">
        <v>172</v>
      </c>
    </row>
    <row r="182" spans="1:1" hidden="1" x14ac:dyDescent="0.35">
      <c r="A182" s="118" t="s">
        <v>173</v>
      </c>
    </row>
    <row r="183" spans="1:1" hidden="1" x14ac:dyDescent="0.35">
      <c r="A183" s="118" t="s">
        <v>174</v>
      </c>
    </row>
    <row r="184" spans="1:1" hidden="1" x14ac:dyDescent="0.35">
      <c r="A184" s="118" t="s">
        <v>175</v>
      </c>
    </row>
    <row r="185" spans="1:1" hidden="1" x14ac:dyDescent="0.35">
      <c r="A185" s="118" t="s">
        <v>176</v>
      </c>
    </row>
    <row r="186" spans="1:1" hidden="1" x14ac:dyDescent="0.35">
      <c r="A186" s="118" t="s">
        <v>177</v>
      </c>
    </row>
    <row r="187" spans="1:1" hidden="1" x14ac:dyDescent="0.35">
      <c r="A187" s="118" t="s">
        <v>178</v>
      </c>
    </row>
    <row r="188" spans="1:1" hidden="1" x14ac:dyDescent="0.35">
      <c r="A188" s="118" t="s">
        <v>179</v>
      </c>
    </row>
    <row r="189" spans="1:1" hidden="1" x14ac:dyDescent="0.35">
      <c r="A189" s="118" t="s">
        <v>180</v>
      </c>
    </row>
    <row r="190" spans="1:1" hidden="1" x14ac:dyDescent="0.35">
      <c r="A190" s="118" t="s">
        <v>181</v>
      </c>
    </row>
    <row r="191" spans="1:1" hidden="1" x14ac:dyDescent="0.35">
      <c r="A191" s="118" t="s">
        <v>182</v>
      </c>
    </row>
    <row r="192" spans="1:1" hidden="1" x14ac:dyDescent="0.35">
      <c r="A192" s="118" t="s">
        <v>183</v>
      </c>
    </row>
    <row r="193" spans="1:1" hidden="1" x14ac:dyDescent="0.35">
      <c r="A193" s="118" t="s">
        <v>184</v>
      </c>
    </row>
    <row r="194" spans="1:1" hidden="1" x14ac:dyDescent="0.35">
      <c r="A194" s="118" t="s">
        <v>185</v>
      </c>
    </row>
    <row r="195" spans="1:1" hidden="1" x14ac:dyDescent="0.35">
      <c r="A195" s="118" t="s">
        <v>186</v>
      </c>
    </row>
    <row r="196" spans="1:1" hidden="1" x14ac:dyDescent="0.35">
      <c r="A196" s="118" t="s">
        <v>187</v>
      </c>
    </row>
    <row r="197" spans="1:1" hidden="1" x14ac:dyDescent="0.35">
      <c r="A197" s="118" t="s">
        <v>188</v>
      </c>
    </row>
    <row r="198" spans="1:1" hidden="1" x14ac:dyDescent="0.35">
      <c r="A198" s="118" t="s">
        <v>189</v>
      </c>
    </row>
    <row r="199" spans="1:1" hidden="1" x14ac:dyDescent="0.35">
      <c r="A199" s="118" t="s">
        <v>190</v>
      </c>
    </row>
    <row r="200" spans="1:1" hidden="1" x14ac:dyDescent="0.35">
      <c r="A200" s="118" t="s">
        <v>191</v>
      </c>
    </row>
    <row r="201" spans="1:1" hidden="1" x14ac:dyDescent="0.35">
      <c r="A201" s="118" t="s">
        <v>192</v>
      </c>
    </row>
    <row r="202" spans="1:1" hidden="1" x14ac:dyDescent="0.35">
      <c r="A202" s="118" t="s">
        <v>193</v>
      </c>
    </row>
    <row r="203" spans="1:1" hidden="1" x14ac:dyDescent="0.35">
      <c r="A203" s="118" t="s">
        <v>194</v>
      </c>
    </row>
    <row r="204" spans="1:1" hidden="1" x14ac:dyDescent="0.35">
      <c r="A204" s="118" t="s">
        <v>195</v>
      </c>
    </row>
    <row r="205" spans="1:1" hidden="1" x14ac:dyDescent="0.35">
      <c r="A205" s="118" t="s">
        <v>196</v>
      </c>
    </row>
    <row r="206" spans="1:1" hidden="1" x14ac:dyDescent="0.35">
      <c r="A206" s="118" t="s">
        <v>197</v>
      </c>
    </row>
    <row r="207" spans="1:1" hidden="1" x14ac:dyDescent="0.35">
      <c r="A207" s="118" t="s">
        <v>198</v>
      </c>
    </row>
    <row r="208" spans="1:1" hidden="1" x14ac:dyDescent="0.35">
      <c r="A208" s="118" t="s">
        <v>199</v>
      </c>
    </row>
    <row r="209" spans="1:1" hidden="1" x14ac:dyDescent="0.35">
      <c r="A209" s="118" t="s">
        <v>200</v>
      </c>
    </row>
    <row r="210" spans="1:1" hidden="1" x14ac:dyDescent="0.35">
      <c r="A210" s="118" t="s">
        <v>201</v>
      </c>
    </row>
    <row r="211" spans="1:1" hidden="1" x14ac:dyDescent="0.35">
      <c r="A211" s="118" t="s">
        <v>202</v>
      </c>
    </row>
    <row r="212" spans="1:1" hidden="1" x14ac:dyDescent="0.35">
      <c r="A212" s="118" t="s">
        <v>203</v>
      </c>
    </row>
    <row r="213" spans="1:1" hidden="1" x14ac:dyDescent="0.35">
      <c r="A213" s="118" t="s">
        <v>204</v>
      </c>
    </row>
    <row r="214" spans="1:1" hidden="1" x14ac:dyDescent="0.35">
      <c r="A214" s="118" t="s">
        <v>205</v>
      </c>
    </row>
    <row r="215" spans="1:1" hidden="1" x14ac:dyDescent="0.35">
      <c r="A215" s="118" t="s">
        <v>206</v>
      </c>
    </row>
    <row r="216" spans="1:1" hidden="1" x14ac:dyDescent="0.35">
      <c r="A216" s="118" t="s">
        <v>207</v>
      </c>
    </row>
    <row r="217" spans="1:1" hidden="1" x14ac:dyDescent="0.35">
      <c r="A217" s="118" t="s">
        <v>208</v>
      </c>
    </row>
    <row r="218" spans="1:1" hidden="1" x14ac:dyDescent="0.35">
      <c r="A218" s="118" t="s">
        <v>209</v>
      </c>
    </row>
    <row r="219" spans="1:1" hidden="1" x14ac:dyDescent="0.35">
      <c r="A219" s="118" t="s">
        <v>210</v>
      </c>
    </row>
    <row r="220" spans="1:1" hidden="1" x14ac:dyDescent="0.35">
      <c r="A220" s="118" t="s">
        <v>211</v>
      </c>
    </row>
    <row r="221" spans="1:1" hidden="1" x14ac:dyDescent="0.35">
      <c r="A221" s="118" t="s">
        <v>212</v>
      </c>
    </row>
    <row r="222" spans="1:1" hidden="1" x14ac:dyDescent="0.35">
      <c r="A222" s="118" t="s">
        <v>213</v>
      </c>
    </row>
    <row r="223" spans="1:1" hidden="1" x14ac:dyDescent="0.35">
      <c r="A223" s="118" t="s">
        <v>214</v>
      </c>
    </row>
    <row r="224" spans="1:1" hidden="1" x14ac:dyDescent="0.35">
      <c r="A224" s="118" t="s">
        <v>215</v>
      </c>
    </row>
    <row r="225" spans="1:1" hidden="1" x14ac:dyDescent="0.35">
      <c r="A225" s="118" t="s">
        <v>216</v>
      </c>
    </row>
    <row r="226" spans="1:1" hidden="1" x14ac:dyDescent="0.35">
      <c r="A226" s="118" t="s">
        <v>217</v>
      </c>
    </row>
    <row r="227" spans="1:1" hidden="1" x14ac:dyDescent="0.35">
      <c r="A227" s="118" t="s">
        <v>218</v>
      </c>
    </row>
    <row r="228" spans="1:1" hidden="1" x14ac:dyDescent="0.35">
      <c r="A228" s="118" t="s">
        <v>219</v>
      </c>
    </row>
    <row r="229" spans="1:1" hidden="1" x14ac:dyDescent="0.35">
      <c r="A229" s="118" t="s">
        <v>220</v>
      </c>
    </row>
    <row r="230" spans="1:1" hidden="1" x14ac:dyDescent="0.35">
      <c r="A230" s="118" t="s">
        <v>221</v>
      </c>
    </row>
    <row r="231" spans="1:1" hidden="1" x14ac:dyDescent="0.35">
      <c r="A231" s="118" t="s">
        <v>222</v>
      </c>
    </row>
    <row r="232" spans="1:1" hidden="1" x14ac:dyDescent="0.35">
      <c r="A232" s="118" t="s">
        <v>223</v>
      </c>
    </row>
    <row r="233" spans="1:1" hidden="1" x14ac:dyDescent="0.35">
      <c r="A233" s="118" t="s">
        <v>224</v>
      </c>
    </row>
    <row r="234" spans="1:1" hidden="1" x14ac:dyDescent="0.35">
      <c r="A234" s="118" t="s">
        <v>225</v>
      </c>
    </row>
    <row r="235" spans="1:1" hidden="1" x14ac:dyDescent="0.35">
      <c r="A235" s="118" t="s">
        <v>226</v>
      </c>
    </row>
    <row r="236" spans="1:1" hidden="1" x14ac:dyDescent="0.35">
      <c r="A236" s="118" t="s">
        <v>227</v>
      </c>
    </row>
    <row r="237" spans="1:1" hidden="1" x14ac:dyDescent="0.35">
      <c r="A237" s="118" t="s">
        <v>228</v>
      </c>
    </row>
    <row r="238" spans="1:1" hidden="1" x14ac:dyDescent="0.35">
      <c r="A238" s="118" t="s">
        <v>229</v>
      </c>
    </row>
    <row r="239" spans="1:1" hidden="1" x14ac:dyDescent="0.35">
      <c r="A239" s="118" t="s">
        <v>230</v>
      </c>
    </row>
    <row r="240" spans="1:1" hidden="1" x14ac:dyDescent="0.35">
      <c r="A240" s="118" t="s">
        <v>231</v>
      </c>
    </row>
    <row r="241" spans="1:1" hidden="1" x14ac:dyDescent="0.35">
      <c r="A241" s="118" t="s">
        <v>232</v>
      </c>
    </row>
    <row r="242" spans="1:1" hidden="1" x14ac:dyDescent="0.35">
      <c r="A242" s="118" t="s">
        <v>233</v>
      </c>
    </row>
    <row r="243" spans="1:1" hidden="1" x14ac:dyDescent="0.35">
      <c r="A243" s="118" t="s">
        <v>234</v>
      </c>
    </row>
    <row r="244" spans="1:1" hidden="1" x14ac:dyDescent="0.35">
      <c r="A244" s="118" t="s">
        <v>235</v>
      </c>
    </row>
    <row r="245" spans="1:1" hidden="1" x14ac:dyDescent="0.35">
      <c r="A245" s="118" t="s">
        <v>236</v>
      </c>
    </row>
    <row r="246" spans="1:1" hidden="1" x14ac:dyDescent="0.35">
      <c r="A246" s="118" t="s">
        <v>237</v>
      </c>
    </row>
    <row r="247" spans="1:1" hidden="1" x14ac:dyDescent="0.35">
      <c r="A247" s="118" t="s">
        <v>238</v>
      </c>
    </row>
    <row r="248" spans="1:1" hidden="1" x14ac:dyDescent="0.35">
      <c r="A248" s="118" t="s">
        <v>239</v>
      </c>
    </row>
    <row r="249" spans="1:1" hidden="1" x14ac:dyDescent="0.35">
      <c r="A249" s="118" t="s">
        <v>240</v>
      </c>
    </row>
    <row r="250" spans="1:1" hidden="1" x14ac:dyDescent="0.35">
      <c r="A250" s="118" t="s">
        <v>241</v>
      </c>
    </row>
    <row r="251" spans="1:1" hidden="1" x14ac:dyDescent="0.35">
      <c r="A251" s="118" t="s">
        <v>242</v>
      </c>
    </row>
    <row r="252" spans="1:1" hidden="1" x14ac:dyDescent="0.35">
      <c r="A252" s="118" t="s">
        <v>243</v>
      </c>
    </row>
    <row r="253" spans="1:1" hidden="1" x14ac:dyDescent="0.35">
      <c r="A253" s="118" t="s">
        <v>244</v>
      </c>
    </row>
    <row r="254" spans="1:1" hidden="1" x14ac:dyDescent="0.35">
      <c r="A254" s="118" t="s">
        <v>245</v>
      </c>
    </row>
    <row r="255" spans="1:1" hidden="1" x14ac:dyDescent="0.35">
      <c r="A255" s="118" t="s">
        <v>246</v>
      </c>
    </row>
    <row r="256" spans="1:1" hidden="1" x14ac:dyDescent="0.35">
      <c r="A256" s="118" t="s">
        <v>247</v>
      </c>
    </row>
    <row r="257" spans="1:1" hidden="1" x14ac:dyDescent="0.35">
      <c r="A257" s="118" t="s">
        <v>248</v>
      </c>
    </row>
    <row r="258" spans="1:1" hidden="1" x14ac:dyDescent="0.35">
      <c r="A258" s="118" t="s">
        <v>249</v>
      </c>
    </row>
    <row r="259" spans="1:1" hidden="1" x14ac:dyDescent="0.35">
      <c r="A259" s="118" t="s">
        <v>250</v>
      </c>
    </row>
    <row r="260" spans="1:1" hidden="1" x14ac:dyDescent="0.35">
      <c r="A260" s="118" t="s">
        <v>251</v>
      </c>
    </row>
    <row r="261" spans="1:1" hidden="1" x14ac:dyDescent="0.35">
      <c r="A261" s="118" t="s">
        <v>252</v>
      </c>
    </row>
    <row r="262" spans="1:1" hidden="1" x14ac:dyDescent="0.35">
      <c r="A262" s="118" t="s">
        <v>253</v>
      </c>
    </row>
    <row r="263" spans="1:1" hidden="1" x14ac:dyDescent="0.35">
      <c r="A263" s="118" t="s">
        <v>254</v>
      </c>
    </row>
    <row r="264" spans="1:1" hidden="1" x14ac:dyDescent="0.35">
      <c r="A264" s="118" t="s">
        <v>255</v>
      </c>
    </row>
    <row r="265" spans="1:1" hidden="1" x14ac:dyDescent="0.35">
      <c r="A265" s="118" t="s">
        <v>256</v>
      </c>
    </row>
    <row r="266" spans="1:1" hidden="1" x14ac:dyDescent="0.35">
      <c r="A266" s="118" t="s">
        <v>257</v>
      </c>
    </row>
    <row r="267" spans="1:1" hidden="1" x14ac:dyDescent="0.35">
      <c r="A267" s="118" t="s">
        <v>258</v>
      </c>
    </row>
    <row r="268" spans="1:1" hidden="1" x14ac:dyDescent="0.35">
      <c r="A268" s="118" t="s">
        <v>259</v>
      </c>
    </row>
    <row r="269" spans="1:1" hidden="1" x14ac:dyDescent="0.35">
      <c r="A269" s="118" t="s">
        <v>260</v>
      </c>
    </row>
    <row r="270" spans="1:1" hidden="1" x14ac:dyDescent="0.35">
      <c r="A270" s="118" t="s">
        <v>261</v>
      </c>
    </row>
    <row r="271" spans="1:1" hidden="1" x14ac:dyDescent="0.35">
      <c r="A271" s="118" t="s">
        <v>262</v>
      </c>
    </row>
    <row r="272" spans="1:1" hidden="1" x14ac:dyDescent="0.35">
      <c r="A272" s="118" t="s">
        <v>263</v>
      </c>
    </row>
    <row r="273" spans="1:1" hidden="1" x14ac:dyDescent="0.35">
      <c r="A273" s="118" t="s">
        <v>264</v>
      </c>
    </row>
    <row r="274" spans="1:1" hidden="1" x14ac:dyDescent="0.35">
      <c r="A274" s="118" t="s">
        <v>265</v>
      </c>
    </row>
    <row r="275" spans="1:1" hidden="1" x14ac:dyDescent="0.35">
      <c r="A275" s="118" t="s">
        <v>266</v>
      </c>
    </row>
    <row r="276" spans="1:1" hidden="1" x14ac:dyDescent="0.35">
      <c r="A276" s="118" t="s">
        <v>267</v>
      </c>
    </row>
    <row r="277" spans="1:1" hidden="1" x14ac:dyDescent="0.35">
      <c r="A277" s="118" t="s">
        <v>268</v>
      </c>
    </row>
    <row r="278" spans="1:1" hidden="1" x14ac:dyDescent="0.35">
      <c r="A278" s="118" t="s">
        <v>269</v>
      </c>
    </row>
    <row r="279" spans="1:1" hidden="1" x14ac:dyDescent="0.35">
      <c r="A279" s="118" t="s">
        <v>270</v>
      </c>
    </row>
    <row r="280" spans="1:1" hidden="1" x14ac:dyDescent="0.35">
      <c r="A280" s="118" t="s">
        <v>271</v>
      </c>
    </row>
    <row r="281" spans="1:1" hidden="1" x14ac:dyDescent="0.35">
      <c r="A281" s="118" t="s">
        <v>272</v>
      </c>
    </row>
    <row r="282" spans="1:1" hidden="1" x14ac:dyDescent="0.35">
      <c r="A282" s="118" t="s">
        <v>273</v>
      </c>
    </row>
    <row r="283" spans="1:1" hidden="1" x14ac:dyDescent="0.35">
      <c r="A283" s="118" t="s">
        <v>274</v>
      </c>
    </row>
    <row r="284" spans="1:1" hidden="1" x14ac:dyDescent="0.35">
      <c r="A284" s="118" t="s">
        <v>275</v>
      </c>
    </row>
    <row r="285" spans="1:1" hidden="1" x14ac:dyDescent="0.35">
      <c r="A285" s="118" t="s">
        <v>276</v>
      </c>
    </row>
    <row r="286" spans="1:1" hidden="1" x14ac:dyDescent="0.35">
      <c r="A286" s="118" t="s">
        <v>277</v>
      </c>
    </row>
    <row r="287" spans="1:1" hidden="1" x14ac:dyDescent="0.35">
      <c r="A287" s="118" t="s">
        <v>278</v>
      </c>
    </row>
    <row r="288" spans="1:1" hidden="1" x14ac:dyDescent="0.35">
      <c r="A288" s="118" t="s">
        <v>279</v>
      </c>
    </row>
    <row r="289" spans="1:1" hidden="1" x14ac:dyDescent="0.35">
      <c r="A289" s="118" t="s">
        <v>280</v>
      </c>
    </row>
    <row r="290" spans="1:1" hidden="1" x14ac:dyDescent="0.35">
      <c r="A290" s="118" t="s">
        <v>281</v>
      </c>
    </row>
    <row r="291" spans="1:1" hidden="1" x14ac:dyDescent="0.35">
      <c r="A291" s="118" t="s">
        <v>282</v>
      </c>
    </row>
    <row r="292" spans="1:1" hidden="1" x14ac:dyDescent="0.35">
      <c r="A292" s="118" t="s">
        <v>283</v>
      </c>
    </row>
    <row r="293" spans="1:1" hidden="1" x14ac:dyDescent="0.35">
      <c r="A293" s="118" t="s">
        <v>284</v>
      </c>
    </row>
    <row r="294" spans="1:1" hidden="1" x14ac:dyDescent="0.35">
      <c r="A294" s="118" t="s">
        <v>285</v>
      </c>
    </row>
    <row r="295" spans="1:1" hidden="1" x14ac:dyDescent="0.35">
      <c r="A295" s="118" t="s">
        <v>286</v>
      </c>
    </row>
    <row r="296" spans="1:1" hidden="1" x14ac:dyDescent="0.35">
      <c r="A296" s="118" t="s">
        <v>287</v>
      </c>
    </row>
    <row r="297" spans="1:1" hidden="1" x14ac:dyDescent="0.35">
      <c r="A297" s="118" t="s">
        <v>288</v>
      </c>
    </row>
    <row r="298" spans="1:1" hidden="1" x14ac:dyDescent="0.35">
      <c r="A298" s="118" t="s">
        <v>289</v>
      </c>
    </row>
    <row r="299" spans="1:1" hidden="1" x14ac:dyDescent="0.35">
      <c r="A299" s="118" t="s">
        <v>290</v>
      </c>
    </row>
    <row r="300" spans="1:1" hidden="1" x14ac:dyDescent="0.35">
      <c r="A300" s="118" t="s">
        <v>291</v>
      </c>
    </row>
    <row r="301" spans="1:1" hidden="1" x14ac:dyDescent="0.35">
      <c r="A301" s="118" t="s">
        <v>292</v>
      </c>
    </row>
    <row r="302" spans="1:1" hidden="1" x14ac:dyDescent="0.35">
      <c r="A302" s="118" t="s">
        <v>293</v>
      </c>
    </row>
    <row r="303" spans="1:1" hidden="1" x14ac:dyDescent="0.35">
      <c r="A303" s="118" t="s">
        <v>294</v>
      </c>
    </row>
    <row r="304" spans="1:1" hidden="1" x14ac:dyDescent="0.35">
      <c r="A304" s="118" t="s">
        <v>295</v>
      </c>
    </row>
    <row r="305" spans="1:1" hidden="1" x14ac:dyDescent="0.35">
      <c r="A305" s="118" t="s">
        <v>296</v>
      </c>
    </row>
    <row r="306" spans="1:1" hidden="1" x14ac:dyDescent="0.35">
      <c r="A306" s="118" t="s">
        <v>297</v>
      </c>
    </row>
    <row r="307" spans="1:1" hidden="1" x14ac:dyDescent="0.35">
      <c r="A307" s="118" t="s">
        <v>298</v>
      </c>
    </row>
    <row r="308" spans="1:1" hidden="1" x14ac:dyDescent="0.35">
      <c r="A308" s="118" t="s">
        <v>299</v>
      </c>
    </row>
    <row r="309" spans="1:1" hidden="1" x14ac:dyDescent="0.35">
      <c r="A309" s="118" t="s">
        <v>300</v>
      </c>
    </row>
    <row r="310" spans="1:1" hidden="1" x14ac:dyDescent="0.35">
      <c r="A310" s="118" t="s">
        <v>301</v>
      </c>
    </row>
    <row r="311" spans="1:1" hidden="1" x14ac:dyDescent="0.35">
      <c r="A311" s="118" t="s">
        <v>302</v>
      </c>
    </row>
    <row r="312" spans="1:1" hidden="1" x14ac:dyDescent="0.35">
      <c r="A312" s="118" t="s">
        <v>303</v>
      </c>
    </row>
    <row r="313" spans="1:1" hidden="1" x14ac:dyDescent="0.35">
      <c r="A313" s="118" t="s">
        <v>304</v>
      </c>
    </row>
    <row r="314" spans="1:1" hidden="1" x14ac:dyDescent="0.35">
      <c r="A314" s="118" t="s">
        <v>305</v>
      </c>
    </row>
    <row r="315" spans="1:1" hidden="1" x14ac:dyDescent="0.35">
      <c r="A315" s="118" t="s">
        <v>306</v>
      </c>
    </row>
    <row r="316" spans="1:1" hidden="1" x14ac:dyDescent="0.35">
      <c r="A316" s="118" t="s">
        <v>307</v>
      </c>
    </row>
    <row r="317" spans="1:1" hidden="1" x14ac:dyDescent="0.35">
      <c r="A317" s="118" t="s">
        <v>308</v>
      </c>
    </row>
    <row r="318" spans="1:1" hidden="1" x14ac:dyDescent="0.35">
      <c r="A318" s="118" t="s">
        <v>309</v>
      </c>
    </row>
    <row r="319" spans="1:1" hidden="1" x14ac:dyDescent="0.35">
      <c r="A319" s="118" t="s">
        <v>310</v>
      </c>
    </row>
    <row r="320" spans="1:1" hidden="1" x14ac:dyDescent="0.35">
      <c r="A320" s="118" t="s">
        <v>311</v>
      </c>
    </row>
    <row r="321" spans="1:1" hidden="1" x14ac:dyDescent="0.35">
      <c r="A321" s="118" t="s">
        <v>312</v>
      </c>
    </row>
    <row r="322" spans="1:1" hidden="1" x14ac:dyDescent="0.35">
      <c r="A322" s="118" t="s">
        <v>313</v>
      </c>
    </row>
    <row r="323" spans="1:1" hidden="1" x14ac:dyDescent="0.35">
      <c r="A323" s="118" t="s">
        <v>314</v>
      </c>
    </row>
    <row r="324" spans="1:1" hidden="1" x14ac:dyDescent="0.35">
      <c r="A324" s="118" t="s">
        <v>315</v>
      </c>
    </row>
    <row r="325" spans="1:1" hidden="1" x14ac:dyDescent="0.35">
      <c r="A325" s="118" t="s">
        <v>316</v>
      </c>
    </row>
    <row r="326" spans="1:1" hidden="1" x14ac:dyDescent="0.35">
      <c r="A326" s="118" t="s">
        <v>317</v>
      </c>
    </row>
    <row r="327" spans="1:1" hidden="1" x14ac:dyDescent="0.35">
      <c r="A327" s="118" t="s">
        <v>318</v>
      </c>
    </row>
    <row r="328" spans="1:1" hidden="1" x14ac:dyDescent="0.35">
      <c r="A328" s="118" t="s">
        <v>319</v>
      </c>
    </row>
    <row r="329" spans="1:1" hidden="1" x14ac:dyDescent="0.35">
      <c r="A329" s="118" t="s">
        <v>320</v>
      </c>
    </row>
    <row r="330" spans="1:1" hidden="1" x14ac:dyDescent="0.35">
      <c r="A330" s="118" t="s">
        <v>321</v>
      </c>
    </row>
    <row r="331" spans="1:1" hidden="1" x14ac:dyDescent="0.35">
      <c r="A331" s="118" t="s">
        <v>322</v>
      </c>
    </row>
    <row r="332" spans="1:1" hidden="1" x14ac:dyDescent="0.35">
      <c r="A332" s="118" t="s">
        <v>323</v>
      </c>
    </row>
    <row r="333" spans="1:1" hidden="1" x14ac:dyDescent="0.35">
      <c r="A333" s="118" t="s">
        <v>324</v>
      </c>
    </row>
    <row r="334" spans="1:1" hidden="1" x14ac:dyDescent="0.35">
      <c r="A334" s="118" t="s">
        <v>325</v>
      </c>
    </row>
    <row r="335" spans="1:1" hidden="1" x14ac:dyDescent="0.35">
      <c r="A335" s="118" t="s">
        <v>326</v>
      </c>
    </row>
    <row r="336" spans="1:1" hidden="1" x14ac:dyDescent="0.35">
      <c r="A336" s="118" t="s">
        <v>327</v>
      </c>
    </row>
    <row r="337" spans="1:1" hidden="1" x14ac:dyDescent="0.35">
      <c r="A337" s="118" t="s">
        <v>328</v>
      </c>
    </row>
    <row r="338" spans="1:1" hidden="1" x14ac:dyDescent="0.35">
      <c r="A338" s="118" t="s">
        <v>329</v>
      </c>
    </row>
    <row r="339" spans="1:1" hidden="1" x14ac:dyDescent="0.35">
      <c r="A339" s="118" t="s">
        <v>330</v>
      </c>
    </row>
    <row r="340" spans="1:1" hidden="1" x14ac:dyDescent="0.35">
      <c r="A340" s="118" t="s">
        <v>331</v>
      </c>
    </row>
    <row r="341" spans="1:1" hidden="1" x14ac:dyDescent="0.35">
      <c r="A341" s="118" t="s">
        <v>332</v>
      </c>
    </row>
    <row r="342" spans="1:1" hidden="1" x14ac:dyDescent="0.35">
      <c r="A342" s="118" t="s">
        <v>333</v>
      </c>
    </row>
    <row r="343" spans="1:1" hidden="1" x14ac:dyDescent="0.35">
      <c r="A343" s="118" t="s">
        <v>334</v>
      </c>
    </row>
    <row r="344" spans="1:1" hidden="1" x14ac:dyDescent="0.35">
      <c r="A344" s="118" t="s">
        <v>335</v>
      </c>
    </row>
    <row r="345" spans="1:1" hidden="1" x14ac:dyDescent="0.35">
      <c r="A345" s="118" t="s">
        <v>336</v>
      </c>
    </row>
    <row r="346" spans="1:1" hidden="1" x14ac:dyDescent="0.35">
      <c r="A346" s="118" t="s">
        <v>337</v>
      </c>
    </row>
    <row r="347" spans="1:1" hidden="1" x14ac:dyDescent="0.35">
      <c r="A347" s="118" t="s">
        <v>338</v>
      </c>
    </row>
    <row r="348" spans="1:1" hidden="1" x14ac:dyDescent="0.35">
      <c r="A348" s="118" t="s">
        <v>339</v>
      </c>
    </row>
    <row r="349" spans="1:1" hidden="1" x14ac:dyDescent="0.35">
      <c r="A349" s="118" t="s">
        <v>340</v>
      </c>
    </row>
    <row r="350" spans="1:1" hidden="1" x14ac:dyDescent="0.35">
      <c r="A350" s="118" t="s">
        <v>341</v>
      </c>
    </row>
    <row r="351" spans="1:1" hidden="1" x14ac:dyDescent="0.35">
      <c r="A351" s="118" t="s">
        <v>342</v>
      </c>
    </row>
    <row r="352" spans="1:1" hidden="1" x14ac:dyDescent="0.35">
      <c r="A352" s="118" t="s">
        <v>343</v>
      </c>
    </row>
    <row r="353" spans="1:1" hidden="1" x14ac:dyDescent="0.35">
      <c r="A353" s="118" t="s">
        <v>344</v>
      </c>
    </row>
    <row r="354" spans="1:1" hidden="1" x14ac:dyDescent="0.35">
      <c r="A354" s="118" t="s">
        <v>345</v>
      </c>
    </row>
    <row r="355" spans="1:1" hidden="1" x14ac:dyDescent="0.35">
      <c r="A355" s="118" t="s">
        <v>346</v>
      </c>
    </row>
    <row r="356" spans="1:1" hidden="1" x14ac:dyDescent="0.35">
      <c r="A356" s="118" t="s">
        <v>347</v>
      </c>
    </row>
    <row r="357" spans="1:1" hidden="1" x14ac:dyDescent="0.35">
      <c r="A357" s="118" t="s">
        <v>348</v>
      </c>
    </row>
    <row r="358" spans="1:1" hidden="1" x14ac:dyDescent="0.35">
      <c r="A358" s="118" t="s">
        <v>349</v>
      </c>
    </row>
    <row r="359" spans="1:1" hidden="1" x14ac:dyDescent="0.35">
      <c r="A359" s="118" t="s">
        <v>350</v>
      </c>
    </row>
    <row r="360" spans="1:1" hidden="1" x14ac:dyDescent="0.35">
      <c r="A360" s="118" t="s">
        <v>351</v>
      </c>
    </row>
    <row r="361" spans="1:1" hidden="1" x14ac:dyDescent="0.35">
      <c r="A361" s="118" t="s">
        <v>352</v>
      </c>
    </row>
    <row r="362" spans="1:1" hidden="1" x14ac:dyDescent="0.35">
      <c r="A362" s="118" t="s">
        <v>353</v>
      </c>
    </row>
    <row r="363" spans="1:1" hidden="1" x14ac:dyDescent="0.35">
      <c r="A363" s="118" t="s">
        <v>354</v>
      </c>
    </row>
    <row r="364" spans="1:1" hidden="1" x14ac:dyDescent="0.35">
      <c r="A364" s="118" t="s">
        <v>355</v>
      </c>
    </row>
    <row r="365" spans="1:1" hidden="1" x14ac:dyDescent="0.35">
      <c r="A365" s="118" t="s">
        <v>356</v>
      </c>
    </row>
    <row r="366" spans="1:1" hidden="1" x14ac:dyDescent="0.35">
      <c r="A366" s="118" t="s">
        <v>357</v>
      </c>
    </row>
    <row r="367" spans="1:1" hidden="1" x14ac:dyDescent="0.35">
      <c r="A367" s="118" t="s">
        <v>358</v>
      </c>
    </row>
    <row r="368" spans="1:1" hidden="1" x14ac:dyDescent="0.35">
      <c r="A368" s="118" t="s">
        <v>359</v>
      </c>
    </row>
    <row r="369" spans="1:1" hidden="1" x14ac:dyDescent="0.35">
      <c r="A369" s="118" t="s">
        <v>360</v>
      </c>
    </row>
    <row r="370" spans="1:1" hidden="1" x14ac:dyDescent="0.35">
      <c r="A370" s="118" t="s">
        <v>361</v>
      </c>
    </row>
    <row r="371" spans="1:1" hidden="1" x14ac:dyDescent="0.35">
      <c r="A371" s="118" t="s">
        <v>362</v>
      </c>
    </row>
    <row r="372" spans="1:1" hidden="1" x14ac:dyDescent="0.35">
      <c r="A372" s="118" t="s">
        <v>363</v>
      </c>
    </row>
    <row r="373" spans="1:1" hidden="1" x14ac:dyDescent="0.35">
      <c r="A373" s="118" t="s">
        <v>364</v>
      </c>
    </row>
    <row r="374" spans="1:1" hidden="1" x14ac:dyDescent="0.35">
      <c r="A374" s="118" t="s">
        <v>365</v>
      </c>
    </row>
    <row r="375" spans="1:1" hidden="1" x14ac:dyDescent="0.35">
      <c r="A375" s="118" t="s">
        <v>366</v>
      </c>
    </row>
    <row r="376" spans="1:1" hidden="1" x14ac:dyDescent="0.35">
      <c r="A376" s="118" t="s">
        <v>367</v>
      </c>
    </row>
    <row r="377" spans="1:1" hidden="1" x14ac:dyDescent="0.35">
      <c r="A377" s="118" t="s">
        <v>368</v>
      </c>
    </row>
    <row r="378" spans="1:1" hidden="1" x14ac:dyDescent="0.35">
      <c r="A378" s="118" t="s">
        <v>369</v>
      </c>
    </row>
    <row r="379" spans="1:1" hidden="1" x14ac:dyDescent="0.35">
      <c r="A379" s="118" t="s">
        <v>370</v>
      </c>
    </row>
    <row r="380" spans="1:1" hidden="1" x14ac:dyDescent="0.35">
      <c r="A380" s="118" t="s">
        <v>371</v>
      </c>
    </row>
    <row r="381" spans="1:1" hidden="1" x14ac:dyDescent="0.35">
      <c r="A381" s="118" t="s">
        <v>372</v>
      </c>
    </row>
    <row r="382" spans="1:1" hidden="1" x14ac:dyDescent="0.35">
      <c r="A382" s="118" t="s">
        <v>373</v>
      </c>
    </row>
    <row r="383" spans="1:1" hidden="1" x14ac:dyDescent="0.35">
      <c r="A383" s="118" t="s">
        <v>374</v>
      </c>
    </row>
    <row r="384" spans="1:1" hidden="1" x14ac:dyDescent="0.35">
      <c r="A384" s="118" t="s">
        <v>375</v>
      </c>
    </row>
    <row r="385" spans="1:1" hidden="1" x14ac:dyDescent="0.35">
      <c r="A385" s="118" t="s">
        <v>376</v>
      </c>
    </row>
    <row r="386" spans="1:1" hidden="1" x14ac:dyDescent="0.35">
      <c r="A386" s="118" t="s">
        <v>377</v>
      </c>
    </row>
    <row r="387" spans="1:1" hidden="1" x14ac:dyDescent="0.35">
      <c r="A387" s="118" t="s">
        <v>378</v>
      </c>
    </row>
    <row r="388" spans="1:1" hidden="1" x14ac:dyDescent="0.35">
      <c r="A388" s="118" t="s">
        <v>379</v>
      </c>
    </row>
    <row r="389" spans="1:1" hidden="1" x14ac:dyDescent="0.35">
      <c r="A389" s="118" t="s">
        <v>380</v>
      </c>
    </row>
    <row r="390" spans="1:1" hidden="1" x14ac:dyDescent="0.35">
      <c r="A390" s="118" t="s">
        <v>381</v>
      </c>
    </row>
    <row r="391" spans="1:1" hidden="1" x14ac:dyDescent="0.35">
      <c r="A391" s="118" t="s">
        <v>382</v>
      </c>
    </row>
    <row r="392" spans="1:1" hidden="1" x14ac:dyDescent="0.35">
      <c r="A392" s="118" t="s">
        <v>383</v>
      </c>
    </row>
    <row r="393" spans="1:1" hidden="1" x14ac:dyDescent="0.35">
      <c r="A393" s="118" t="s">
        <v>384</v>
      </c>
    </row>
  </sheetData>
  <sheetProtection algorithmName="SHA-512" hashValue="6QaR+F0uz5JkfT9/4I/aQvnetcKN8hSp8XHswi8oc/AOD29yG0LHxuclHvQhvyNnYfMsvkVV1UNgkgN6dfLyZQ==" saltValue="F2yvBEUOMVq5ZKAwR7lmRg==" spinCount="100000" sheet="1" objects="1" scenarios="1"/>
  <mergeCells count="36">
    <mergeCell ref="A37:E37"/>
    <mergeCell ref="K15:M15"/>
    <mergeCell ref="D45:O45"/>
    <mergeCell ref="N13:P13"/>
    <mergeCell ref="K13:M13"/>
    <mergeCell ref="H15:J15"/>
    <mergeCell ref="D42:O42"/>
    <mergeCell ref="D44:O44"/>
    <mergeCell ref="N14:P14"/>
    <mergeCell ref="H13:J13"/>
    <mergeCell ref="A14:D14"/>
    <mergeCell ref="K14:M14"/>
    <mergeCell ref="E15:G15"/>
    <mergeCell ref="N15:P15"/>
    <mergeCell ref="A15:D15"/>
    <mergeCell ref="A1:P1"/>
    <mergeCell ref="E6:P6"/>
    <mergeCell ref="H14:J14"/>
    <mergeCell ref="A13:D13"/>
    <mergeCell ref="E13:G13"/>
    <mergeCell ref="E14:G14"/>
    <mergeCell ref="A2:P2"/>
    <mergeCell ref="B10:O10"/>
    <mergeCell ref="B8:O8"/>
    <mergeCell ref="N12:P12"/>
    <mergeCell ref="K12:M12"/>
    <mergeCell ref="E12:G12"/>
    <mergeCell ref="H12:J12"/>
    <mergeCell ref="D54:O54"/>
    <mergeCell ref="D55:O55"/>
    <mergeCell ref="M60:P60"/>
    <mergeCell ref="H64:P64"/>
    <mergeCell ref="D46:O47"/>
    <mergeCell ref="D53:O53"/>
    <mergeCell ref="B49:L50"/>
    <mergeCell ref="M49:M50"/>
  </mergeCells>
  <dataValidations count="2">
    <dataValidation type="list" allowBlank="1" showInputMessage="1" showErrorMessage="1" sqref="E6:P6" xr:uid="{EAC90696-FDDE-43F2-B0BB-4B9156F75028}">
      <formula1>$A$72:$A$393</formula1>
    </dataValidation>
    <dataValidation type="list" allowBlank="1" showInputMessage="1" showErrorMessage="1" sqref="E11 E7" xr:uid="{F0AA596A-6C6D-412D-9068-1F2D3082499E}">
      <formula1>$A$72:$A$126</formula1>
    </dataValidation>
  </dataValidations>
  <hyperlinks>
    <hyperlink ref="E68" r:id="rId1" display="mailto:parish.precepts@somerset.gov.uk" xr:uid="{245FD46A-942E-4479-90FA-9BD9C0B2EF57}"/>
  </hyperlinks>
  <pageMargins left="0.51181102362204722" right="0.51181102362204722" top="0.55118110236220474" bottom="0.55118110236220474" header="0.31496062992125984" footer="0.31496062992125984"/>
  <pageSetup paperSize="9" scale="69" orientation="portrait" r:id="rId2"/>
  <ignoredErrors>
    <ignoredError sqref="E15:P15 N13:P14"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B1F4-EB5E-4F08-B879-03212557B1C3}">
  <dimension ref="A1:A13"/>
  <sheetViews>
    <sheetView workbookViewId="0"/>
  </sheetViews>
  <sheetFormatPr defaultColWidth="9.36328125" defaultRowHeight="18.5" x14ac:dyDescent="0.45"/>
  <cols>
    <col min="1" max="1" width="9.36328125" style="14"/>
  </cols>
  <sheetData>
    <row r="1" spans="1:1" x14ac:dyDescent="0.35">
      <c r="A1" s="15" t="s">
        <v>38</v>
      </c>
    </row>
    <row r="2" spans="1:1" x14ac:dyDescent="0.35">
      <c r="A2" s="15"/>
    </row>
    <row r="3" spans="1:1" x14ac:dyDescent="0.35">
      <c r="A3" s="16" t="s">
        <v>39</v>
      </c>
    </row>
    <row r="4" spans="1:1" x14ac:dyDescent="0.35">
      <c r="A4" s="16"/>
    </row>
    <row r="5" spans="1:1" x14ac:dyDescent="0.35">
      <c r="A5" s="16" t="s">
        <v>40</v>
      </c>
    </row>
    <row r="6" spans="1:1" x14ac:dyDescent="0.35">
      <c r="A6" s="16"/>
    </row>
    <row r="7" spans="1:1" x14ac:dyDescent="0.35">
      <c r="A7" s="16" t="s">
        <v>41</v>
      </c>
    </row>
    <row r="8" spans="1:1" x14ac:dyDescent="0.35">
      <c r="A8" s="16"/>
    </row>
    <row r="9" spans="1:1" x14ac:dyDescent="0.35">
      <c r="A9" s="16" t="s">
        <v>42</v>
      </c>
    </row>
    <row r="10" spans="1:1" x14ac:dyDescent="0.35">
      <c r="A10" s="16"/>
    </row>
    <row r="11" spans="1:1" x14ac:dyDescent="0.35">
      <c r="A11" s="16" t="s">
        <v>43</v>
      </c>
    </row>
    <row r="12" spans="1:1" x14ac:dyDescent="0.35">
      <c r="A12" s="16"/>
    </row>
    <row r="13" spans="1:1" x14ac:dyDescent="0.35">
      <c r="A13" s="16" t="s">
        <v>44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0565-CA2D-4DF3-AA70-3B057D5693D4}">
  <dimension ref="A1:O344"/>
  <sheetViews>
    <sheetView workbookViewId="0"/>
  </sheetViews>
  <sheetFormatPr defaultColWidth="8.90625" defaultRowHeight="14.5" x14ac:dyDescent="0.35"/>
  <cols>
    <col min="1" max="1" width="2.6328125" style="120" customWidth="1"/>
    <col min="2" max="2" width="3" style="120" bestFit="1" customWidth="1"/>
    <col min="3" max="3" width="1.90625" style="120" bestFit="1" customWidth="1"/>
    <col min="4" max="4" width="2" style="120" bestFit="1" customWidth="1"/>
    <col min="5" max="5" width="11.08984375" style="120" customWidth="1"/>
    <col min="6" max="7" width="11.453125" style="120" bestFit="1" customWidth="1"/>
    <col min="8" max="8" width="11.54296875" style="120" bestFit="1" customWidth="1"/>
    <col min="9" max="9" width="8.90625" style="120" customWidth="1"/>
    <col min="10" max="10" width="2.6328125" style="120" customWidth="1"/>
    <col min="11" max="14" width="13.6328125" style="120" customWidth="1"/>
    <col min="15" max="15" width="8.90625" style="120"/>
    <col min="16" max="16384" width="8.90625" style="121"/>
  </cols>
  <sheetData>
    <row r="1" spans="1:14" ht="21" x14ac:dyDescent="0.5">
      <c r="A1" s="119" t="s">
        <v>45</v>
      </c>
    </row>
    <row r="3" spans="1:14" x14ac:dyDescent="0.35">
      <c r="A3" s="210" t="s">
        <v>6</v>
      </c>
      <c r="B3" s="210"/>
      <c r="C3" s="210"/>
      <c r="D3" s="210"/>
      <c r="E3" s="210"/>
      <c r="F3" s="210"/>
      <c r="G3" s="210"/>
      <c r="H3" s="210"/>
      <c r="I3" s="210"/>
    </row>
    <row r="5" spans="1:14" x14ac:dyDescent="0.35">
      <c r="A5" s="208" t="s">
        <v>46</v>
      </c>
      <c r="B5" s="208"/>
      <c r="C5" s="208"/>
      <c r="D5" s="208"/>
      <c r="E5" s="208"/>
      <c r="F5" s="208"/>
      <c r="G5" s="208"/>
      <c r="H5" s="208"/>
      <c r="I5" s="208"/>
    </row>
    <row r="6" spans="1:14" x14ac:dyDescent="0.35">
      <c r="K6" s="209" t="s">
        <v>393</v>
      </c>
      <c r="L6" s="209"/>
      <c r="M6" s="209" t="s">
        <v>394</v>
      </c>
      <c r="N6" s="209"/>
    </row>
    <row r="7" spans="1:14" x14ac:dyDescent="0.35">
      <c r="F7" s="123" t="s">
        <v>387</v>
      </c>
      <c r="G7" s="123" t="s">
        <v>395</v>
      </c>
      <c r="H7" s="209" t="s">
        <v>47</v>
      </c>
      <c r="I7" s="209"/>
      <c r="K7" s="122" t="s">
        <v>387</v>
      </c>
      <c r="L7" s="122" t="s">
        <v>395</v>
      </c>
      <c r="M7" s="122" t="s">
        <v>16</v>
      </c>
      <c r="N7" s="122" t="s">
        <v>49</v>
      </c>
    </row>
    <row r="8" spans="1:14" x14ac:dyDescent="0.35">
      <c r="F8" s="123"/>
      <c r="G8" s="123"/>
      <c r="H8" s="122" t="s">
        <v>48</v>
      </c>
      <c r="I8" s="122" t="s">
        <v>49</v>
      </c>
    </row>
    <row r="9" spans="1:14" x14ac:dyDescent="0.35">
      <c r="A9" s="120" t="s">
        <v>50</v>
      </c>
      <c r="F9" s="133" t="e">
        <f>+F11/F10</f>
        <v>#DIV/0!</v>
      </c>
      <c r="G9" s="124"/>
      <c r="H9" s="135" t="e">
        <f>+G9-F9</f>
        <v>#DIV/0!</v>
      </c>
      <c r="I9" s="136" t="e">
        <f>+G9/F9-1</f>
        <v>#DIV/0!</v>
      </c>
      <c r="K9" s="127"/>
    </row>
    <row r="10" spans="1:14" x14ac:dyDescent="0.35">
      <c r="A10" s="120" t="s">
        <v>9</v>
      </c>
      <c r="F10" s="133">
        <f>SUMIF('Tax Base'!$B$4:$B$324,$A$3,'Tax Base'!$E$4:$E$324)</f>
        <v>0</v>
      </c>
      <c r="G10" s="133">
        <f>SUMIF('Tax Base'!$B$4:$B$324,$A$3,'Tax Base'!$C$4:$C$324)</f>
        <v>0</v>
      </c>
      <c r="H10" s="135">
        <f>+G10-F10</f>
        <v>0</v>
      </c>
      <c r="I10" s="136" t="e">
        <f>+G10/F10-1</f>
        <v>#DIV/0!</v>
      </c>
    </row>
    <row r="11" spans="1:14" ht="15" thickBot="1" x14ac:dyDescent="0.4">
      <c r="A11" s="120" t="s">
        <v>51</v>
      </c>
      <c r="F11" s="134">
        <f>+SUMIF('Tax Base'!$B$4:$B$324,$A$3,'Tax Base'!$F$4:$F$324)</f>
        <v>0</v>
      </c>
      <c r="G11" s="134">
        <f>+G10*G9</f>
        <v>0</v>
      </c>
      <c r="H11" s="135">
        <f>+G11-F11</f>
        <v>0</v>
      </c>
      <c r="I11" s="136" t="e">
        <f>+G11/F11-1</f>
        <v>#DIV/0!</v>
      </c>
    </row>
    <row r="12" spans="1:14" ht="15" thickTop="1" x14ac:dyDescent="0.35">
      <c r="H12" s="125"/>
      <c r="I12" s="126"/>
    </row>
    <row r="13" spans="1:14" x14ac:dyDescent="0.35">
      <c r="A13" s="120" t="s">
        <v>52</v>
      </c>
      <c r="B13" s="120">
        <v>6</v>
      </c>
      <c r="C13" s="128" t="s">
        <v>53</v>
      </c>
      <c r="D13" s="120">
        <v>9</v>
      </c>
      <c r="F13" s="137" t="e">
        <f>+F$16/D13*B13</f>
        <v>#DIV/0!</v>
      </c>
      <c r="G13" s="137" t="e">
        <f>+G$16/D13*B13</f>
        <v>#DIV/0!</v>
      </c>
      <c r="H13" s="135" t="e">
        <f t="shared" ref="H13:H20" si="0">+G13-F13</f>
        <v>#DIV/0!</v>
      </c>
      <c r="I13" s="136" t="e">
        <f t="shared" ref="I13:I20" si="1">+G13/F13-1</f>
        <v>#DIV/0!</v>
      </c>
      <c r="J13" s="138"/>
      <c r="K13" s="139" t="e">
        <f>F13/52</f>
        <v>#DIV/0!</v>
      </c>
      <c r="L13" s="139" t="e">
        <f>G13/52</f>
        <v>#DIV/0!</v>
      </c>
      <c r="M13" s="139" t="e">
        <f>L13-K13</f>
        <v>#DIV/0!</v>
      </c>
      <c r="N13" s="140" t="e">
        <f t="shared" ref="N13:N77" si="2">L13/K13-1</f>
        <v>#DIV/0!</v>
      </c>
    </row>
    <row r="14" spans="1:14" x14ac:dyDescent="0.35">
      <c r="A14" s="120" t="s">
        <v>54</v>
      </c>
      <c r="B14" s="120">
        <v>7</v>
      </c>
      <c r="C14" s="128" t="s">
        <v>53</v>
      </c>
      <c r="D14" s="120">
        <v>9</v>
      </c>
      <c r="F14" s="137" t="e">
        <f>+F$16/D14*B14</f>
        <v>#DIV/0!</v>
      </c>
      <c r="G14" s="137" t="e">
        <f>+G$16/D14*B14</f>
        <v>#DIV/0!</v>
      </c>
      <c r="H14" s="135" t="e">
        <f t="shared" si="0"/>
        <v>#DIV/0!</v>
      </c>
      <c r="I14" s="136" t="e">
        <f t="shared" si="1"/>
        <v>#DIV/0!</v>
      </c>
      <c r="J14" s="138"/>
      <c r="K14" s="139" t="e">
        <f t="shared" ref="K14:L20" si="3">F14/52</f>
        <v>#DIV/0!</v>
      </c>
      <c r="L14" s="139" t="e">
        <f t="shared" si="3"/>
        <v>#DIV/0!</v>
      </c>
      <c r="M14" s="139" t="e">
        <f t="shared" ref="M14:M77" si="4">L14-K14</f>
        <v>#DIV/0!</v>
      </c>
      <c r="N14" s="140" t="e">
        <f t="shared" si="2"/>
        <v>#DIV/0!</v>
      </c>
    </row>
    <row r="15" spans="1:14" x14ac:dyDescent="0.35">
      <c r="A15" s="120" t="s">
        <v>55</v>
      </c>
      <c r="B15" s="120">
        <v>8</v>
      </c>
      <c r="C15" s="128" t="s">
        <v>53</v>
      </c>
      <c r="D15" s="120">
        <v>9</v>
      </c>
      <c r="F15" s="137" t="e">
        <f>+F$16/D15*B15</f>
        <v>#DIV/0!</v>
      </c>
      <c r="G15" s="137" t="e">
        <f>+G$16/D15*B15</f>
        <v>#DIV/0!</v>
      </c>
      <c r="H15" s="135" t="e">
        <f t="shared" si="0"/>
        <v>#DIV/0!</v>
      </c>
      <c r="I15" s="136" t="e">
        <f t="shared" si="1"/>
        <v>#DIV/0!</v>
      </c>
      <c r="J15" s="138"/>
      <c r="K15" s="139" t="e">
        <f t="shared" si="3"/>
        <v>#DIV/0!</v>
      </c>
      <c r="L15" s="139" t="e">
        <f t="shared" si="3"/>
        <v>#DIV/0!</v>
      </c>
      <c r="M15" s="139" t="e">
        <f t="shared" si="4"/>
        <v>#DIV/0!</v>
      </c>
      <c r="N15" s="140" t="e">
        <f t="shared" si="2"/>
        <v>#DIV/0!</v>
      </c>
    </row>
    <row r="16" spans="1:14" x14ac:dyDescent="0.35">
      <c r="A16" s="130" t="s">
        <v>56</v>
      </c>
      <c r="B16" s="130">
        <v>9</v>
      </c>
      <c r="C16" s="131" t="s">
        <v>53</v>
      </c>
      <c r="D16" s="130">
        <v>9</v>
      </c>
      <c r="E16" s="130"/>
      <c r="F16" s="141" t="e">
        <f>+F11/F10</f>
        <v>#DIV/0!</v>
      </c>
      <c r="G16" s="141" t="e">
        <f>+G11/G10</f>
        <v>#DIV/0!</v>
      </c>
      <c r="H16" s="142" t="e">
        <f t="shared" si="0"/>
        <v>#DIV/0!</v>
      </c>
      <c r="I16" s="143" t="e">
        <f t="shared" si="1"/>
        <v>#DIV/0!</v>
      </c>
      <c r="J16" s="138"/>
      <c r="K16" s="139" t="e">
        <f t="shared" si="3"/>
        <v>#DIV/0!</v>
      </c>
      <c r="L16" s="139" t="e">
        <f t="shared" si="3"/>
        <v>#DIV/0!</v>
      </c>
      <c r="M16" s="139" t="e">
        <f t="shared" si="4"/>
        <v>#DIV/0!</v>
      </c>
      <c r="N16" s="140" t="e">
        <f t="shared" si="2"/>
        <v>#DIV/0!</v>
      </c>
    </row>
    <row r="17" spans="1:14" x14ac:dyDescent="0.35">
      <c r="A17" s="120" t="s">
        <v>57</v>
      </c>
      <c r="B17" s="120">
        <v>11</v>
      </c>
      <c r="C17" s="128" t="s">
        <v>53</v>
      </c>
      <c r="D17" s="120">
        <v>9</v>
      </c>
      <c r="F17" s="137" t="e">
        <f>+F$16/D17*B17</f>
        <v>#DIV/0!</v>
      </c>
      <c r="G17" s="137" t="e">
        <f>+G$16/D17*B17</f>
        <v>#DIV/0!</v>
      </c>
      <c r="H17" s="135" t="e">
        <f t="shared" si="0"/>
        <v>#DIV/0!</v>
      </c>
      <c r="I17" s="136" t="e">
        <f t="shared" si="1"/>
        <v>#DIV/0!</v>
      </c>
      <c r="J17" s="138"/>
      <c r="K17" s="139" t="e">
        <f t="shared" si="3"/>
        <v>#DIV/0!</v>
      </c>
      <c r="L17" s="139" t="e">
        <f t="shared" si="3"/>
        <v>#DIV/0!</v>
      </c>
      <c r="M17" s="139" t="e">
        <f t="shared" si="4"/>
        <v>#DIV/0!</v>
      </c>
      <c r="N17" s="140" t="e">
        <f t="shared" si="2"/>
        <v>#DIV/0!</v>
      </c>
    </row>
    <row r="18" spans="1:14" x14ac:dyDescent="0.35">
      <c r="A18" s="120" t="s">
        <v>58</v>
      </c>
      <c r="B18" s="120">
        <v>13</v>
      </c>
      <c r="C18" s="128" t="s">
        <v>53</v>
      </c>
      <c r="D18" s="120">
        <v>9</v>
      </c>
      <c r="F18" s="137" t="e">
        <f>+F$16/D18*B18</f>
        <v>#DIV/0!</v>
      </c>
      <c r="G18" s="137" t="e">
        <f>+G$16/D18*B18</f>
        <v>#DIV/0!</v>
      </c>
      <c r="H18" s="135" t="e">
        <f t="shared" si="0"/>
        <v>#DIV/0!</v>
      </c>
      <c r="I18" s="136" t="e">
        <f t="shared" si="1"/>
        <v>#DIV/0!</v>
      </c>
      <c r="J18" s="138"/>
      <c r="K18" s="139" t="e">
        <f t="shared" si="3"/>
        <v>#DIV/0!</v>
      </c>
      <c r="L18" s="139" t="e">
        <f t="shared" si="3"/>
        <v>#DIV/0!</v>
      </c>
      <c r="M18" s="139" t="e">
        <f t="shared" si="4"/>
        <v>#DIV/0!</v>
      </c>
      <c r="N18" s="140" t="e">
        <f t="shared" si="2"/>
        <v>#DIV/0!</v>
      </c>
    </row>
    <row r="19" spans="1:14" x14ac:dyDescent="0.35">
      <c r="A19" s="120" t="s">
        <v>59</v>
      </c>
      <c r="B19" s="120">
        <v>15</v>
      </c>
      <c r="C19" s="128" t="s">
        <v>53</v>
      </c>
      <c r="D19" s="120">
        <v>9</v>
      </c>
      <c r="F19" s="137" t="e">
        <f>+F$16/D19*B19</f>
        <v>#DIV/0!</v>
      </c>
      <c r="G19" s="137" t="e">
        <f>+G$16/D19*B19</f>
        <v>#DIV/0!</v>
      </c>
      <c r="H19" s="135" t="e">
        <f t="shared" si="0"/>
        <v>#DIV/0!</v>
      </c>
      <c r="I19" s="136" t="e">
        <f t="shared" si="1"/>
        <v>#DIV/0!</v>
      </c>
      <c r="J19" s="138"/>
      <c r="K19" s="139" t="e">
        <f t="shared" si="3"/>
        <v>#DIV/0!</v>
      </c>
      <c r="L19" s="139" t="e">
        <f t="shared" si="3"/>
        <v>#DIV/0!</v>
      </c>
      <c r="M19" s="139" t="e">
        <f t="shared" si="4"/>
        <v>#DIV/0!</v>
      </c>
      <c r="N19" s="140" t="e">
        <f t="shared" si="2"/>
        <v>#DIV/0!</v>
      </c>
    </row>
    <row r="20" spans="1:14" x14ac:dyDescent="0.35">
      <c r="A20" s="120" t="s">
        <v>60</v>
      </c>
      <c r="B20" s="120">
        <v>18</v>
      </c>
      <c r="C20" s="128" t="s">
        <v>53</v>
      </c>
      <c r="D20" s="120">
        <v>9</v>
      </c>
      <c r="F20" s="137" t="e">
        <f>+F$16/D20*B20</f>
        <v>#DIV/0!</v>
      </c>
      <c r="G20" s="137" t="e">
        <f>+G$16/D20*B20</f>
        <v>#DIV/0!</v>
      </c>
      <c r="H20" s="135" t="e">
        <f t="shared" si="0"/>
        <v>#DIV/0!</v>
      </c>
      <c r="I20" s="136" t="e">
        <f t="shared" si="1"/>
        <v>#DIV/0!</v>
      </c>
      <c r="J20" s="138"/>
      <c r="K20" s="139" t="e">
        <f t="shared" si="3"/>
        <v>#DIV/0!</v>
      </c>
      <c r="L20" s="139" t="e">
        <f t="shared" si="3"/>
        <v>#DIV/0!</v>
      </c>
      <c r="M20" s="139" t="e">
        <f t="shared" si="4"/>
        <v>#DIV/0!</v>
      </c>
      <c r="N20" s="140" t="e">
        <f t="shared" si="2"/>
        <v>#DIV/0!</v>
      </c>
    </row>
    <row r="21" spans="1:14" hidden="1" x14ac:dyDescent="0.35">
      <c r="A21" s="132"/>
      <c r="B21" s="132"/>
      <c r="C21" s="132"/>
      <c r="D21" s="132"/>
      <c r="E21" s="132"/>
      <c r="M21" s="127">
        <f t="shared" si="4"/>
        <v>0</v>
      </c>
      <c r="N21" s="129" t="e">
        <f t="shared" si="2"/>
        <v>#DIV/0!</v>
      </c>
    </row>
    <row r="22" spans="1:14" hidden="1" x14ac:dyDescent="0.35">
      <c r="A22" s="120" t="s">
        <v>6</v>
      </c>
      <c r="B22" s="132"/>
      <c r="C22" s="132"/>
      <c r="D22" s="132"/>
      <c r="E22" s="132"/>
      <c r="M22" s="127">
        <f t="shared" si="4"/>
        <v>0</v>
      </c>
      <c r="N22" s="129" t="e">
        <f t="shared" si="2"/>
        <v>#DIV/0!</v>
      </c>
    </row>
    <row r="23" spans="1:14" ht="15.5" hidden="1" x14ac:dyDescent="0.35">
      <c r="A23" s="30" t="s">
        <v>64</v>
      </c>
      <c r="B23" s="132"/>
      <c r="C23" s="132"/>
      <c r="D23" s="132"/>
      <c r="E23" s="132"/>
      <c r="M23" s="127">
        <f t="shared" si="4"/>
        <v>0</v>
      </c>
      <c r="N23" s="129" t="e">
        <f t="shared" si="2"/>
        <v>#DIV/0!</v>
      </c>
    </row>
    <row r="24" spans="1:14" ht="15.5" hidden="1" x14ac:dyDescent="0.35">
      <c r="A24" s="30" t="s">
        <v>65</v>
      </c>
      <c r="B24" s="132"/>
      <c r="C24" s="132"/>
      <c r="D24" s="132"/>
      <c r="E24" s="132"/>
      <c r="M24" s="127">
        <f t="shared" si="4"/>
        <v>0</v>
      </c>
      <c r="N24" s="129" t="e">
        <f t="shared" si="2"/>
        <v>#DIV/0!</v>
      </c>
    </row>
    <row r="25" spans="1:14" ht="15.5" hidden="1" x14ac:dyDescent="0.35">
      <c r="A25" s="30" t="s">
        <v>66</v>
      </c>
      <c r="B25" s="132"/>
      <c r="C25" s="132"/>
      <c r="D25" s="132"/>
      <c r="E25" s="132"/>
      <c r="M25" s="127">
        <f t="shared" si="4"/>
        <v>0</v>
      </c>
      <c r="N25" s="129" t="e">
        <f t="shared" si="2"/>
        <v>#DIV/0!</v>
      </c>
    </row>
    <row r="26" spans="1:14" ht="15.5" hidden="1" x14ac:dyDescent="0.35">
      <c r="A26" s="30" t="s">
        <v>67</v>
      </c>
      <c r="B26" s="132"/>
      <c r="C26" s="132"/>
      <c r="D26" s="132"/>
      <c r="E26" s="132"/>
      <c r="M26" s="127">
        <f t="shared" si="4"/>
        <v>0</v>
      </c>
      <c r="N26" s="129" t="e">
        <f t="shared" si="2"/>
        <v>#DIV/0!</v>
      </c>
    </row>
    <row r="27" spans="1:14" ht="15.5" hidden="1" x14ac:dyDescent="0.35">
      <c r="A27" s="30" t="s">
        <v>68</v>
      </c>
      <c r="B27" s="132"/>
      <c r="C27" s="132"/>
      <c r="D27" s="132"/>
      <c r="E27" s="132"/>
      <c r="M27" s="127">
        <f t="shared" si="4"/>
        <v>0</v>
      </c>
      <c r="N27" s="129" t="e">
        <f t="shared" si="2"/>
        <v>#DIV/0!</v>
      </c>
    </row>
    <row r="28" spans="1:14" ht="15.5" hidden="1" x14ac:dyDescent="0.35">
      <c r="A28" s="30" t="s">
        <v>69</v>
      </c>
      <c r="B28" s="132"/>
      <c r="C28" s="132"/>
      <c r="D28" s="132"/>
      <c r="E28" s="132"/>
      <c r="M28" s="127">
        <f t="shared" si="4"/>
        <v>0</v>
      </c>
      <c r="N28" s="129" t="e">
        <f t="shared" si="2"/>
        <v>#DIV/0!</v>
      </c>
    </row>
    <row r="29" spans="1:14" ht="15.5" hidden="1" x14ac:dyDescent="0.35">
      <c r="A29" s="30" t="s">
        <v>70</v>
      </c>
      <c r="B29" s="132"/>
      <c r="C29" s="132"/>
      <c r="D29" s="132"/>
      <c r="E29" s="132"/>
      <c r="M29" s="127">
        <f t="shared" si="4"/>
        <v>0</v>
      </c>
      <c r="N29" s="129" t="e">
        <f t="shared" si="2"/>
        <v>#DIV/0!</v>
      </c>
    </row>
    <row r="30" spans="1:14" ht="15.5" hidden="1" x14ac:dyDescent="0.35">
      <c r="A30" s="30" t="s">
        <v>71</v>
      </c>
      <c r="B30" s="132"/>
      <c r="C30" s="132"/>
      <c r="D30" s="132"/>
      <c r="E30" s="132"/>
      <c r="M30" s="127">
        <f t="shared" si="4"/>
        <v>0</v>
      </c>
      <c r="N30" s="129" t="e">
        <f t="shared" si="2"/>
        <v>#DIV/0!</v>
      </c>
    </row>
    <row r="31" spans="1:14" ht="15.5" hidden="1" x14ac:dyDescent="0.35">
      <c r="A31" s="30" t="s">
        <v>72</v>
      </c>
      <c r="B31" s="132"/>
      <c r="C31" s="132"/>
      <c r="D31" s="132"/>
      <c r="E31" s="132"/>
      <c r="M31" s="127">
        <f t="shared" si="4"/>
        <v>0</v>
      </c>
      <c r="N31" s="129" t="e">
        <f t="shared" si="2"/>
        <v>#DIV/0!</v>
      </c>
    </row>
    <row r="32" spans="1:14" ht="15.5" hidden="1" x14ac:dyDescent="0.35">
      <c r="A32" s="30" t="s">
        <v>73</v>
      </c>
      <c r="B32" s="132"/>
      <c r="C32" s="132"/>
      <c r="D32" s="132"/>
      <c r="E32" s="132"/>
      <c r="M32" s="127">
        <f t="shared" si="4"/>
        <v>0</v>
      </c>
      <c r="N32" s="129" t="e">
        <f t="shared" si="2"/>
        <v>#DIV/0!</v>
      </c>
    </row>
    <row r="33" spans="1:14" ht="15.5" hidden="1" x14ac:dyDescent="0.35">
      <c r="A33" s="30" t="s">
        <v>74</v>
      </c>
      <c r="B33" s="132"/>
      <c r="C33" s="132"/>
      <c r="D33" s="132"/>
      <c r="E33" s="132"/>
      <c r="M33" s="127">
        <f t="shared" si="4"/>
        <v>0</v>
      </c>
      <c r="N33" s="129" t="e">
        <f t="shared" si="2"/>
        <v>#DIV/0!</v>
      </c>
    </row>
    <row r="34" spans="1:14" ht="15.5" hidden="1" x14ac:dyDescent="0.35">
      <c r="A34" s="30" t="s">
        <v>75</v>
      </c>
      <c r="B34" s="132"/>
      <c r="C34" s="132"/>
      <c r="D34" s="132"/>
      <c r="E34" s="132"/>
      <c r="M34" s="127">
        <f t="shared" si="4"/>
        <v>0</v>
      </c>
      <c r="N34" s="129" t="e">
        <f t="shared" si="2"/>
        <v>#DIV/0!</v>
      </c>
    </row>
    <row r="35" spans="1:14" ht="15.5" hidden="1" x14ac:dyDescent="0.35">
      <c r="A35" s="30" t="s">
        <v>76</v>
      </c>
      <c r="B35" s="132"/>
      <c r="C35" s="132"/>
      <c r="D35" s="132"/>
      <c r="E35" s="132"/>
      <c r="M35" s="127">
        <f t="shared" si="4"/>
        <v>0</v>
      </c>
      <c r="N35" s="129" t="e">
        <f t="shared" si="2"/>
        <v>#DIV/0!</v>
      </c>
    </row>
    <row r="36" spans="1:14" ht="15.5" hidden="1" x14ac:dyDescent="0.35">
      <c r="A36" s="30" t="s">
        <v>77</v>
      </c>
      <c r="B36" s="132"/>
      <c r="C36" s="132"/>
      <c r="D36" s="132"/>
      <c r="E36" s="132"/>
      <c r="M36" s="127">
        <f t="shared" si="4"/>
        <v>0</v>
      </c>
      <c r="N36" s="129" t="e">
        <f t="shared" si="2"/>
        <v>#DIV/0!</v>
      </c>
    </row>
    <row r="37" spans="1:14" ht="15.5" hidden="1" x14ac:dyDescent="0.35">
      <c r="A37" s="30" t="s">
        <v>78</v>
      </c>
      <c r="B37" s="132"/>
      <c r="C37" s="132"/>
      <c r="D37" s="132"/>
      <c r="E37" s="132"/>
      <c r="M37" s="127">
        <f t="shared" si="4"/>
        <v>0</v>
      </c>
      <c r="N37" s="129" t="e">
        <f t="shared" si="2"/>
        <v>#DIV/0!</v>
      </c>
    </row>
    <row r="38" spans="1:14" ht="15.5" hidden="1" x14ac:dyDescent="0.35">
      <c r="A38" s="30" t="s">
        <v>79</v>
      </c>
      <c r="B38" s="132"/>
      <c r="C38" s="132"/>
      <c r="D38" s="132"/>
      <c r="E38" s="132"/>
      <c r="M38" s="127">
        <f t="shared" si="4"/>
        <v>0</v>
      </c>
      <c r="N38" s="129" t="e">
        <f t="shared" si="2"/>
        <v>#DIV/0!</v>
      </c>
    </row>
    <row r="39" spans="1:14" ht="15.5" hidden="1" x14ac:dyDescent="0.35">
      <c r="A39" s="30" t="s">
        <v>80</v>
      </c>
      <c r="B39" s="132"/>
      <c r="C39" s="132"/>
      <c r="D39" s="132"/>
      <c r="E39" s="132"/>
      <c r="M39" s="127">
        <f t="shared" si="4"/>
        <v>0</v>
      </c>
      <c r="N39" s="129" t="e">
        <f t="shared" si="2"/>
        <v>#DIV/0!</v>
      </c>
    </row>
    <row r="40" spans="1:14" ht="15.5" hidden="1" x14ac:dyDescent="0.35">
      <c r="A40" s="30" t="s">
        <v>81</v>
      </c>
      <c r="B40" s="132"/>
      <c r="C40" s="132"/>
      <c r="D40" s="132"/>
      <c r="E40" s="132"/>
      <c r="M40" s="127">
        <f t="shared" si="4"/>
        <v>0</v>
      </c>
      <c r="N40" s="129" t="e">
        <f t="shared" si="2"/>
        <v>#DIV/0!</v>
      </c>
    </row>
    <row r="41" spans="1:14" ht="15.5" hidden="1" x14ac:dyDescent="0.35">
      <c r="A41" s="30" t="s">
        <v>82</v>
      </c>
      <c r="B41" s="132"/>
      <c r="C41" s="132"/>
      <c r="D41" s="132"/>
      <c r="E41" s="132"/>
      <c r="M41" s="127">
        <f t="shared" si="4"/>
        <v>0</v>
      </c>
      <c r="N41" s="129" t="e">
        <f t="shared" si="2"/>
        <v>#DIV/0!</v>
      </c>
    </row>
    <row r="42" spans="1:14" ht="15.5" hidden="1" x14ac:dyDescent="0.35">
      <c r="A42" s="30" t="s">
        <v>83</v>
      </c>
      <c r="B42" s="132"/>
      <c r="C42" s="132"/>
      <c r="D42" s="132"/>
      <c r="E42" s="132"/>
      <c r="M42" s="127">
        <f t="shared" si="4"/>
        <v>0</v>
      </c>
      <c r="N42" s="129" t="e">
        <f t="shared" si="2"/>
        <v>#DIV/0!</v>
      </c>
    </row>
    <row r="43" spans="1:14" ht="15.5" hidden="1" x14ac:dyDescent="0.35">
      <c r="A43" s="30" t="s">
        <v>84</v>
      </c>
      <c r="B43" s="132"/>
      <c r="C43" s="132"/>
      <c r="D43" s="132"/>
      <c r="E43" s="132"/>
      <c r="M43" s="127">
        <f t="shared" si="4"/>
        <v>0</v>
      </c>
      <c r="N43" s="129" t="e">
        <f t="shared" si="2"/>
        <v>#DIV/0!</v>
      </c>
    </row>
    <row r="44" spans="1:14" ht="15.5" hidden="1" x14ac:dyDescent="0.35">
      <c r="A44" s="30" t="s">
        <v>85</v>
      </c>
      <c r="B44" s="132"/>
      <c r="C44" s="132"/>
      <c r="D44" s="132"/>
      <c r="E44" s="132"/>
      <c r="M44" s="127">
        <f t="shared" si="4"/>
        <v>0</v>
      </c>
      <c r="N44" s="129" t="e">
        <f t="shared" si="2"/>
        <v>#DIV/0!</v>
      </c>
    </row>
    <row r="45" spans="1:14" ht="15.5" hidden="1" x14ac:dyDescent="0.35">
      <c r="A45" s="30" t="s">
        <v>86</v>
      </c>
      <c r="B45" s="132"/>
      <c r="C45" s="132"/>
      <c r="D45" s="132"/>
      <c r="E45" s="132"/>
      <c r="M45" s="127">
        <f t="shared" si="4"/>
        <v>0</v>
      </c>
      <c r="N45" s="129" t="e">
        <f t="shared" si="2"/>
        <v>#DIV/0!</v>
      </c>
    </row>
    <row r="46" spans="1:14" ht="15.5" hidden="1" x14ac:dyDescent="0.35">
      <c r="A46" s="30" t="s">
        <v>87</v>
      </c>
      <c r="B46" s="132"/>
      <c r="C46" s="132"/>
      <c r="D46" s="132"/>
      <c r="E46" s="132"/>
      <c r="M46" s="127">
        <f t="shared" si="4"/>
        <v>0</v>
      </c>
      <c r="N46" s="129" t="e">
        <f t="shared" si="2"/>
        <v>#DIV/0!</v>
      </c>
    </row>
    <row r="47" spans="1:14" ht="15.5" hidden="1" x14ac:dyDescent="0.35">
      <c r="A47" s="30" t="s">
        <v>88</v>
      </c>
      <c r="B47" s="132"/>
      <c r="C47" s="132"/>
      <c r="D47" s="132"/>
      <c r="E47" s="132"/>
      <c r="M47" s="127">
        <f t="shared" si="4"/>
        <v>0</v>
      </c>
      <c r="N47" s="129" t="e">
        <f t="shared" si="2"/>
        <v>#DIV/0!</v>
      </c>
    </row>
    <row r="48" spans="1:14" ht="15.5" hidden="1" x14ac:dyDescent="0.35">
      <c r="A48" s="30" t="s">
        <v>89</v>
      </c>
      <c r="B48" s="132"/>
      <c r="C48" s="132"/>
      <c r="D48" s="132"/>
      <c r="E48" s="132"/>
      <c r="M48" s="127">
        <f t="shared" si="4"/>
        <v>0</v>
      </c>
      <c r="N48" s="129" t="e">
        <f t="shared" si="2"/>
        <v>#DIV/0!</v>
      </c>
    </row>
    <row r="49" spans="1:14" ht="15.5" hidden="1" x14ac:dyDescent="0.35">
      <c r="A49" s="30" t="s">
        <v>90</v>
      </c>
      <c r="B49" s="132"/>
      <c r="C49" s="132"/>
      <c r="D49" s="132"/>
      <c r="E49" s="132"/>
      <c r="M49" s="127">
        <f t="shared" si="4"/>
        <v>0</v>
      </c>
      <c r="N49" s="129" t="e">
        <f t="shared" si="2"/>
        <v>#DIV/0!</v>
      </c>
    </row>
    <row r="50" spans="1:14" ht="15.5" hidden="1" x14ac:dyDescent="0.35">
      <c r="A50" s="30" t="s">
        <v>91</v>
      </c>
      <c r="B50" s="132"/>
      <c r="C50" s="132"/>
      <c r="D50" s="132"/>
      <c r="E50" s="132"/>
      <c r="M50" s="127">
        <f t="shared" si="4"/>
        <v>0</v>
      </c>
      <c r="N50" s="129" t="e">
        <f t="shared" si="2"/>
        <v>#DIV/0!</v>
      </c>
    </row>
    <row r="51" spans="1:14" ht="15.5" hidden="1" x14ac:dyDescent="0.35">
      <c r="A51" s="30" t="s">
        <v>92</v>
      </c>
      <c r="B51" s="132"/>
      <c r="C51" s="132"/>
      <c r="D51" s="132"/>
      <c r="E51" s="132"/>
      <c r="M51" s="127">
        <f t="shared" si="4"/>
        <v>0</v>
      </c>
      <c r="N51" s="129" t="e">
        <f t="shared" si="2"/>
        <v>#DIV/0!</v>
      </c>
    </row>
    <row r="52" spans="1:14" ht="15.5" hidden="1" x14ac:dyDescent="0.35">
      <c r="A52" s="30" t="s">
        <v>93</v>
      </c>
      <c r="B52" s="132"/>
      <c r="C52" s="132"/>
      <c r="D52" s="132"/>
      <c r="E52" s="132"/>
      <c r="M52" s="127">
        <f t="shared" si="4"/>
        <v>0</v>
      </c>
      <c r="N52" s="129" t="e">
        <f t="shared" si="2"/>
        <v>#DIV/0!</v>
      </c>
    </row>
    <row r="53" spans="1:14" ht="15.5" hidden="1" x14ac:dyDescent="0.35">
      <c r="A53" s="30" t="s">
        <v>94</v>
      </c>
      <c r="B53" s="132"/>
      <c r="C53" s="132"/>
      <c r="D53" s="132"/>
      <c r="E53" s="132"/>
      <c r="M53" s="127">
        <f t="shared" si="4"/>
        <v>0</v>
      </c>
      <c r="N53" s="129" t="e">
        <f t="shared" si="2"/>
        <v>#DIV/0!</v>
      </c>
    </row>
    <row r="54" spans="1:14" ht="15.5" hidden="1" x14ac:dyDescent="0.35">
      <c r="A54" s="30" t="s">
        <v>95</v>
      </c>
      <c r="B54" s="132"/>
      <c r="C54" s="132"/>
      <c r="D54" s="132"/>
      <c r="E54" s="132"/>
      <c r="M54" s="127">
        <f t="shared" si="4"/>
        <v>0</v>
      </c>
      <c r="N54" s="129" t="e">
        <f t="shared" si="2"/>
        <v>#DIV/0!</v>
      </c>
    </row>
    <row r="55" spans="1:14" ht="15.5" hidden="1" x14ac:dyDescent="0.35">
      <c r="A55" s="30" t="s">
        <v>96</v>
      </c>
      <c r="B55" s="132"/>
      <c r="C55" s="132"/>
      <c r="D55" s="132"/>
      <c r="E55" s="132"/>
      <c r="M55" s="127">
        <f t="shared" si="4"/>
        <v>0</v>
      </c>
      <c r="N55" s="129" t="e">
        <f t="shared" si="2"/>
        <v>#DIV/0!</v>
      </c>
    </row>
    <row r="56" spans="1:14" ht="15.5" hidden="1" x14ac:dyDescent="0.35">
      <c r="A56" s="30" t="s">
        <v>97</v>
      </c>
      <c r="B56" s="132"/>
      <c r="C56" s="132"/>
      <c r="D56" s="132"/>
      <c r="E56" s="132"/>
      <c r="M56" s="127">
        <f t="shared" si="4"/>
        <v>0</v>
      </c>
      <c r="N56" s="129" t="e">
        <f t="shared" si="2"/>
        <v>#DIV/0!</v>
      </c>
    </row>
    <row r="57" spans="1:14" ht="15.5" hidden="1" x14ac:dyDescent="0.35">
      <c r="A57" s="30" t="s">
        <v>98</v>
      </c>
      <c r="B57" s="132"/>
      <c r="C57" s="132"/>
      <c r="D57" s="132"/>
      <c r="E57" s="132"/>
      <c r="M57" s="127">
        <f t="shared" si="4"/>
        <v>0</v>
      </c>
      <c r="N57" s="129" t="e">
        <f t="shared" si="2"/>
        <v>#DIV/0!</v>
      </c>
    </row>
    <row r="58" spans="1:14" ht="15.5" hidden="1" x14ac:dyDescent="0.35">
      <c r="A58" s="30" t="s">
        <v>99</v>
      </c>
      <c r="B58" s="132"/>
      <c r="C58" s="132"/>
      <c r="D58" s="132"/>
      <c r="E58" s="132"/>
      <c r="M58" s="127">
        <f t="shared" si="4"/>
        <v>0</v>
      </c>
      <c r="N58" s="129" t="e">
        <f t="shared" si="2"/>
        <v>#DIV/0!</v>
      </c>
    </row>
    <row r="59" spans="1:14" ht="15.5" hidden="1" x14ac:dyDescent="0.35">
      <c r="A59" s="30" t="s">
        <v>100</v>
      </c>
      <c r="B59" s="132"/>
      <c r="C59" s="132"/>
      <c r="D59" s="132"/>
      <c r="E59" s="132"/>
      <c r="M59" s="127">
        <f t="shared" si="4"/>
        <v>0</v>
      </c>
      <c r="N59" s="129" t="e">
        <f t="shared" si="2"/>
        <v>#DIV/0!</v>
      </c>
    </row>
    <row r="60" spans="1:14" ht="15.5" hidden="1" x14ac:dyDescent="0.35">
      <c r="A60" s="30" t="s">
        <v>101</v>
      </c>
      <c r="B60" s="132"/>
      <c r="C60" s="132"/>
      <c r="D60" s="132"/>
      <c r="E60" s="132"/>
      <c r="M60" s="127">
        <f t="shared" si="4"/>
        <v>0</v>
      </c>
      <c r="N60" s="129" t="e">
        <f t="shared" si="2"/>
        <v>#DIV/0!</v>
      </c>
    </row>
    <row r="61" spans="1:14" ht="15.5" hidden="1" x14ac:dyDescent="0.35">
      <c r="A61" s="30" t="s">
        <v>102</v>
      </c>
      <c r="B61" s="132"/>
      <c r="C61" s="132"/>
      <c r="D61" s="132"/>
      <c r="E61" s="132"/>
      <c r="M61" s="127">
        <f t="shared" si="4"/>
        <v>0</v>
      </c>
      <c r="N61" s="129" t="e">
        <f t="shared" si="2"/>
        <v>#DIV/0!</v>
      </c>
    </row>
    <row r="62" spans="1:14" ht="15.5" hidden="1" x14ac:dyDescent="0.35">
      <c r="A62" s="30" t="s">
        <v>103</v>
      </c>
      <c r="B62" s="132"/>
      <c r="C62" s="132"/>
      <c r="D62" s="132"/>
      <c r="E62" s="132"/>
      <c r="M62" s="127">
        <f t="shared" si="4"/>
        <v>0</v>
      </c>
      <c r="N62" s="129" t="e">
        <f t="shared" si="2"/>
        <v>#DIV/0!</v>
      </c>
    </row>
    <row r="63" spans="1:14" ht="15.5" hidden="1" x14ac:dyDescent="0.35">
      <c r="A63" s="30" t="s">
        <v>104</v>
      </c>
      <c r="B63" s="132"/>
      <c r="C63" s="132"/>
      <c r="D63" s="132"/>
      <c r="E63" s="132"/>
      <c r="M63" s="127">
        <f t="shared" si="4"/>
        <v>0</v>
      </c>
      <c r="N63" s="129" t="e">
        <f t="shared" si="2"/>
        <v>#DIV/0!</v>
      </c>
    </row>
    <row r="64" spans="1:14" ht="15.5" hidden="1" x14ac:dyDescent="0.35">
      <c r="A64" s="30" t="s">
        <v>105</v>
      </c>
      <c r="B64" s="132"/>
      <c r="C64" s="132"/>
      <c r="D64" s="132"/>
      <c r="E64" s="132"/>
      <c r="M64" s="127">
        <f t="shared" si="4"/>
        <v>0</v>
      </c>
      <c r="N64" s="129" t="e">
        <f t="shared" si="2"/>
        <v>#DIV/0!</v>
      </c>
    </row>
    <row r="65" spans="1:14" ht="15.5" hidden="1" x14ac:dyDescent="0.35">
      <c r="A65" s="30" t="s">
        <v>106</v>
      </c>
      <c r="B65" s="132"/>
      <c r="C65" s="132"/>
      <c r="D65" s="132"/>
      <c r="E65" s="132"/>
      <c r="M65" s="127">
        <f t="shared" si="4"/>
        <v>0</v>
      </c>
      <c r="N65" s="129" t="e">
        <f t="shared" si="2"/>
        <v>#DIV/0!</v>
      </c>
    </row>
    <row r="66" spans="1:14" ht="15.5" hidden="1" x14ac:dyDescent="0.35">
      <c r="A66" s="30" t="s">
        <v>107</v>
      </c>
      <c r="M66" s="127">
        <f t="shared" si="4"/>
        <v>0</v>
      </c>
      <c r="N66" s="129" t="e">
        <f t="shared" si="2"/>
        <v>#DIV/0!</v>
      </c>
    </row>
    <row r="67" spans="1:14" ht="15.5" hidden="1" x14ac:dyDescent="0.35">
      <c r="A67" s="30" t="s">
        <v>108</v>
      </c>
      <c r="M67" s="127">
        <f t="shared" si="4"/>
        <v>0</v>
      </c>
      <c r="N67" s="129" t="e">
        <f t="shared" si="2"/>
        <v>#DIV/0!</v>
      </c>
    </row>
    <row r="68" spans="1:14" ht="15.5" hidden="1" x14ac:dyDescent="0.35">
      <c r="A68" s="30" t="s">
        <v>109</v>
      </c>
      <c r="M68" s="127">
        <f t="shared" si="4"/>
        <v>0</v>
      </c>
      <c r="N68" s="129" t="e">
        <f t="shared" si="2"/>
        <v>#DIV/0!</v>
      </c>
    </row>
    <row r="69" spans="1:14" ht="15.5" hidden="1" x14ac:dyDescent="0.35">
      <c r="A69" s="30" t="s">
        <v>110</v>
      </c>
      <c r="M69" s="127">
        <f t="shared" si="4"/>
        <v>0</v>
      </c>
      <c r="N69" s="129" t="e">
        <f t="shared" si="2"/>
        <v>#DIV/0!</v>
      </c>
    </row>
    <row r="70" spans="1:14" ht="15.5" hidden="1" x14ac:dyDescent="0.35">
      <c r="A70" s="30" t="s">
        <v>111</v>
      </c>
      <c r="M70" s="127">
        <f t="shared" si="4"/>
        <v>0</v>
      </c>
      <c r="N70" s="129" t="e">
        <f t="shared" si="2"/>
        <v>#DIV/0!</v>
      </c>
    </row>
    <row r="71" spans="1:14" ht="15.5" hidden="1" x14ac:dyDescent="0.35">
      <c r="A71" s="30" t="s">
        <v>112</v>
      </c>
      <c r="M71" s="127">
        <f t="shared" si="4"/>
        <v>0</v>
      </c>
      <c r="N71" s="129" t="e">
        <f t="shared" si="2"/>
        <v>#DIV/0!</v>
      </c>
    </row>
    <row r="72" spans="1:14" ht="15.5" hidden="1" x14ac:dyDescent="0.35">
      <c r="A72" s="30" t="s">
        <v>113</v>
      </c>
      <c r="M72" s="127">
        <f t="shared" si="4"/>
        <v>0</v>
      </c>
      <c r="N72" s="129" t="e">
        <f t="shared" si="2"/>
        <v>#DIV/0!</v>
      </c>
    </row>
    <row r="73" spans="1:14" ht="15.5" hidden="1" x14ac:dyDescent="0.35">
      <c r="A73" s="30" t="s">
        <v>114</v>
      </c>
      <c r="M73" s="127">
        <f t="shared" si="4"/>
        <v>0</v>
      </c>
      <c r="N73" s="129" t="e">
        <f t="shared" si="2"/>
        <v>#DIV/0!</v>
      </c>
    </row>
    <row r="74" spans="1:14" ht="15.5" hidden="1" x14ac:dyDescent="0.35">
      <c r="A74" s="30" t="s">
        <v>115</v>
      </c>
      <c r="M74" s="127">
        <f t="shared" si="4"/>
        <v>0</v>
      </c>
      <c r="N74" s="129" t="e">
        <f t="shared" si="2"/>
        <v>#DIV/0!</v>
      </c>
    </row>
    <row r="75" spans="1:14" ht="15.5" hidden="1" x14ac:dyDescent="0.35">
      <c r="A75" s="30" t="s">
        <v>116</v>
      </c>
      <c r="M75" s="127">
        <f t="shared" si="4"/>
        <v>0</v>
      </c>
      <c r="N75" s="129" t="e">
        <f t="shared" si="2"/>
        <v>#DIV/0!</v>
      </c>
    </row>
    <row r="76" spans="1:14" ht="15.5" hidden="1" x14ac:dyDescent="0.35">
      <c r="A76" s="30" t="s">
        <v>117</v>
      </c>
      <c r="M76" s="127">
        <f t="shared" si="4"/>
        <v>0</v>
      </c>
      <c r="N76" s="129" t="e">
        <f t="shared" si="2"/>
        <v>#DIV/0!</v>
      </c>
    </row>
    <row r="77" spans="1:14" ht="15.5" hidden="1" x14ac:dyDescent="0.35">
      <c r="A77" s="35" t="s">
        <v>118</v>
      </c>
      <c r="M77" s="127">
        <f t="shared" si="4"/>
        <v>0</v>
      </c>
      <c r="N77" s="129" t="e">
        <f t="shared" si="2"/>
        <v>#DIV/0!</v>
      </c>
    </row>
    <row r="78" spans="1:14" ht="15.5" hidden="1" x14ac:dyDescent="0.35">
      <c r="A78" s="35" t="s">
        <v>119</v>
      </c>
      <c r="M78" s="127">
        <f t="shared" ref="M78:M141" si="5">L78-K78</f>
        <v>0</v>
      </c>
      <c r="N78" s="129" t="e">
        <f t="shared" ref="N78:N141" si="6">L78/K78-1</f>
        <v>#DIV/0!</v>
      </c>
    </row>
    <row r="79" spans="1:14" ht="15.5" hidden="1" x14ac:dyDescent="0.35">
      <c r="A79" s="35" t="s">
        <v>120</v>
      </c>
      <c r="M79" s="127">
        <f t="shared" si="5"/>
        <v>0</v>
      </c>
      <c r="N79" s="129" t="e">
        <f t="shared" si="6"/>
        <v>#DIV/0!</v>
      </c>
    </row>
    <row r="80" spans="1:14" ht="15.5" hidden="1" x14ac:dyDescent="0.35">
      <c r="A80" s="35" t="s">
        <v>121</v>
      </c>
      <c r="M80" s="127">
        <f t="shared" si="5"/>
        <v>0</v>
      </c>
      <c r="N80" s="129" t="e">
        <f t="shared" si="6"/>
        <v>#DIV/0!</v>
      </c>
    </row>
    <row r="81" spans="1:14" ht="15.5" hidden="1" x14ac:dyDescent="0.35">
      <c r="A81" s="35" t="s">
        <v>122</v>
      </c>
      <c r="M81" s="127">
        <f t="shared" si="5"/>
        <v>0</v>
      </c>
      <c r="N81" s="129" t="e">
        <f t="shared" si="6"/>
        <v>#DIV/0!</v>
      </c>
    </row>
    <row r="82" spans="1:14" ht="15.5" hidden="1" x14ac:dyDescent="0.35">
      <c r="A82" s="35" t="s">
        <v>123</v>
      </c>
      <c r="M82" s="127">
        <f t="shared" si="5"/>
        <v>0</v>
      </c>
      <c r="N82" s="129" t="e">
        <f t="shared" si="6"/>
        <v>#DIV/0!</v>
      </c>
    </row>
    <row r="83" spans="1:14" ht="15.5" hidden="1" x14ac:dyDescent="0.35">
      <c r="A83" s="35" t="s">
        <v>124</v>
      </c>
      <c r="M83" s="127">
        <f t="shared" si="5"/>
        <v>0</v>
      </c>
      <c r="N83" s="129" t="e">
        <f t="shared" si="6"/>
        <v>#DIV/0!</v>
      </c>
    </row>
    <row r="84" spans="1:14" ht="15.5" hidden="1" x14ac:dyDescent="0.35">
      <c r="A84" s="35" t="s">
        <v>125</v>
      </c>
      <c r="M84" s="127">
        <f t="shared" si="5"/>
        <v>0</v>
      </c>
      <c r="N84" s="129" t="e">
        <f t="shared" si="6"/>
        <v>#DIV/0!</v>
      </c>
    </row>
    <row r="85" spans="1:14" ht="15.5" hidden="1" x14ac:dyDescent="0.35">
      <c r="A85" s="118" t="s">
        <v>126</v>
      </c>
      <c r="M85" s="127">
        <f t="shared" si="5"/>
        <v>0</v>
      </c>
      <c r="N85" s="129" t="e">
        <f t="shared" si="6"/>
        <v>#DIV/0!</v>
      </c>
    </row>
    <row r="86" spans="1:14" ht="15.5" hidden="1" x14ac:dyDescent="0.35">
      <c r="A86" s="118" t="s">
        <v>127</v>
      </c>
      <c r="M86" s="127">
        <f t="shared" si="5"/>
        <v>0</v>
      </c>
      <c r="N86" s="129" t="e">
        <f t="shared" si="6"/>
        <v>#DIV/0!</v>
      </c>
    </row>
    <row r="87" spans="1:14" ht="15.5" hidden="1" x14ac:dyDescent="0.35">
      <c r="A87" s="118" t="s">
        <v>128</v>
      </c>
      <c r="M87" s="127">
        <f t="shared" si="5"/>
        <v>0</v>
      </c>
      <c r="N87" s="129" t="e">
        <f t="shared" si="6"/>
        <v>#DIV/0!</v>
      </c>
    </row>
    <row r="88" spans="1:14" ht="15.5" hidden="1" x14ac:dyDescent="0.35">
      <c r="A88" s="118" t="s">
        <v>129</v>
      </c>
      <c r="M88" s="127">
        <f t="shared" si="5"/>
        <v>0</v>
      </c>
      <c r="N88" s="129" t="e">
        <f t="shared" si="6"/>
        <v>#DIV/0!</v>
      </c>
    </row>
    <row r="89" spans="1:14" ht="15.5" hidden="1" x14ac:dyDescent="0.35">
      <c r="A89" s="118" t="s">
        <v>130</v>
      </c>
      <c r="M89" s="127">
        <f t="shared" si="5"/>
        <v>0</v>
      </c>
      <c r="N89" s="129" t="e">
        <f t="shared" si="6"/>
        <v>#DIV/0!</v>
      </c>
    </row>
    <row r="90" spans="1:14" ht="15.5" hidden="1" x14ac:dyDescent="0.35">
      <c r="A90" s="118" t="s">
        <v>131</v>
      </c>
      <c r="M90" s="127">
        <f t="shared" si="5"/>
        <v>0</v>
      </c>
      <c r="N90" s="129" t="e">
        <f t="shared" si="6"/>
        <v>#DIV/0!</v>
      </c>
    </row>
    <row r="91" spans="1:14" ht="15.5" hidden="1" x14ac:dyDescent="0.35">
      <c r="A91" s="118" t="s">
        <v>132</v>
      </c>
      <c r="M91" s="127">
        <f t="shared" si="5"/>
        <v>0</v>
      </c>
      <c r="N91" s="129" t="e">
        <f t="shared" si="6"/>
        <v>#DIV/0!</v>
      </c>
    </row>
    <row r="92" spans="1:14" ht="15.5" hidden="1" x14ac:dyDescent="0.35">
      <c r="A92" s="118" t="s">
        <v>133</v>
      </c>
      <c r="M92" s="127">
        <f t="shared" si="5"/>
        <v>0</v>
      </c>
      <c r="N92" s="129" t="e">
        <f t="shared" si="6"/>
        <v>#DIV/0!</v>
      </c>
    </row>
    <row r="93" spans="1:14" ht="15.5" hidden="1" x14ac:dyDescent="0.35">
      <c r="A93" s="118" t="s">
        <v>134</v>
      </c>
      <c r="M93" s="127">
        <f t="shared" si="5"/>
        <v>0</v>
      </c>
      <c r="N93" s="129" t="e">
        <f t="shared" si="6"/>
        <v>#DIV/0!</v>
      </c>
    </row>
    <row r="94" spans="1:14" ht="15.5" hidden="1" x14ac:dyDescent="0.35">
      <c r="A94" s="118" t="s">
        <v>135</v>
      </c>
      <c r="M94" s="127">
        <f t="shared" si="5"/>
        <v>0</v>
      </c>
      <c r="N94" s="129" t="e">
        <f t="shared" si="6"/>
        <v>#DIV/0!</v>
      </c>
    </row>
    <row r="95" spans="1:14" ht="15.5" hidden="1" x14ac:dyDescent="0.35">
      <c r="A95" s="118" t="s">
        <v>136</v>
      </c>
      <c r="M95" s="127">
        <f t="shared" si="5"/>
        <v>0</v>
      </c>
      <c r="N95" s="129" t="e">
        <f t="shared" si="6"/>
        <v>#DIV/0!</v>
      </c>
    </row>
    <row r="96" spans="1:14" ht="15.5" hidden="1" x14ac:dyDescent="0.35">
      <c r="A96" s="118" t="s">
        <v>137</v>
      </c>
      <c r="M96" s="127">
        <f t="shared" si="5"/>
        <v>0</v>
      </c>
      <c r="N96" s="129" t="e">
        <f t="shared" si="6"/>
        <v>#DIV/0!</v>
      </c>
    </row>
    <row r="97" spans="1:14" ht="15.5" hidden="1" x14ac:dyDescent="0.35">
      <c r="A97" s="118" t="s">
        <v>138</v>
      </c>
      <c r="M97" s="127">
        <f t="shared" si="5"/>
        <v>0</v>
      </c>
      <c r="N97" s="129" t="e">
        <f t="shared" si="6"/>
        <v>#DIV/0!</v>
      </c>
    </row>
    <row r="98" spans="1:14" ht="15.5" hidden="1" x14ac:dyDescent="0.35">
      <c r="A98" s="118" t="s">
        <v>139</v>
      </c>
      <c r="M98" s="127">
        <f t="shared" si="5"/>
        <v>0</v>
      </c>
      <c r="N98" s="129" t="e">
        <f t="shared" si="6"/>
        <v>#DIV/0!</v>
      </c>
    </row>
    <row r="99" spans="1:14" ht="15.5" hidden="1" x14ac:dyDescent="0.35">
      <c r="A99" s="118" t="s">
        <v>140</v>
      </c>
      <c r="M99" s="127">
        <f t="shared" si="5"/>
        <v>0</v>
      </c>
      <c r="N99" s="129" t="e">
        <f t="shared" si="6"/>
        <v>#DIV/0!</v>
      </c>
    </row>
    <row r="100" spans="1:14" ht="15.5" hidden="1" x14ac:dyDescent="0.35">
      <c r="A100" s="118" t="s">
        <v>141</v>
      </c>
      <c r="M100" s="127">
        <f t="shared" si="5"/>
        <v>0</v>
      </c>
      <c r="N100" s="129" t="e">
        <f t="shared" si="6"/>
        <v>#DIV/0!</v>
      </c>
    </row>
    <row r="101" spans="1:14" ht="15.5" hidden="1" x14ac:dyDescent="0.35">
      <c r="A101" s="118" t="s">
        <v>142</v>
      </c>
      <c r="M101" s="127">
        <f t="shared" si="5"/>
        <v>0</v>
      </c>
      <c r="N101" s="129" t="e">
        <f t="shared" si="6"/>
        <v>#DIV/0!</v>
      </c>
    </row>
    <row r="102" spans="1:14" ht="15.5" hidden="1" x14ac:dyDescent="0.35">
      <c r="A102" s="118" t="s">
        <v>143</v>
      </c>
      <c r="M102" s="127">
        <f t="shared" si="5"/>
        <v>0</v>
      </c>
      <c r="N102" s="129" t="e">
        <f t="shared" si="6"/>
        <v>#DIV/0!</v>
      </c>
    </row>
    <row r="103" spans="1:14" ht="15.5" hidden="1" x14ac:dyDescent="0.35">
      <c r="A103" s="118" t="s">
        <v>144</v>
      </c>
      <c r="M103" s="127">
        <f t="shared" si="5"/>
        <v>0</v>
      </c>
      <c r="N103" s="129" t="e">
        <f t="shared" si="6"/>
        <v>#DIV/0!</v>
      </c>
    </row>
    <row r="104" spans="1:14" ht="15.5" hidden="1" x14ac:dyDescent="0.35">
      <c r="A104" s="118" t="s">
        <v>145</v>
      </c>
      <c r="M104" s="127">
        <f t="shared" si="5"/>
        <v>0</v>
      </c>
      <c r="N104" s="129" t="e">
        <f t="shared" si="6"/>
        <v>#DIV/0!</v>
      </c>
    </row>
    <row r="105" spans="1:14" ht="15.5" hidden="1" x14ac:dyDescent="0.35">
      <c r="A105" s="118" t="s">
        <v>146</v>
      </c>
      <c r="M105" s="127">
        <f t="shared" si="5"/>
        <v>0</v>
      </c>
      <c r="N105" s="129" t="e">
        <f t="shared" si="6"/>
        <v>#DIV/0!</v>
      </c>
    </row>
    <row r="106" spans="1:14" ht="15.5" hidden="1" x14ac:dyDescent="0.35">
      <c r="A106" s="118" t="s">
        <v>147</v>
      </c>
      <c r="M106" s="127">
        <f t="shared" si="5"/>
        <v>0</v>
      </c>
      <c r="N106" s="129" t="e">
        <f t="shared" si="6"/>
        <v>#DIV/0!</v>
      </c>
    </row>
    <row r="107" spans="1:14" ht="15.5" hidden="1" x14ac:dyDescent="0.35">
      <c r="A107" s="118" t="s">
        <v>148</v>
      </c>
      <c r="M107" s="127">
        <f t="shared" si="5"/>
        <v>0</v>
      </c>
      <c r="N107" s="129" t="e">
        <f t="shared" si="6"/>
        <v>#DIV/0!</v>
      </c>
    </row>
    <row r="108" spans="1:14" ht="15.5" hidden="1" x14ac:dyDescent="0.35">
      <c r="A108" s="118" t="s">
        <v>149</v>
      </c>
      <c r="M108" s="127">
        <f t="shared" si="5"/>
        <v>0</v>
      </c>
      <c r="N108" s="129" t="e">
        <f t="shared" si="6"/>
        <v>#DIV/0!</v>
      </c>
    </row>
    <row r="109" spans="1:14" ht="15.5" hidden="1" x14ac:dyDescent="0.35">
      <c r="A109" s="118" t="s">
        <v>150</v>
      </c>
      <c r="M109" s="127">
        <f t="shared" si="5"/>
        <v>0</v>
      </c>
      <c r="N109" s="129" t="e">
        <f t="shared" si="6"/>
        <v>#DIV/0!</v>
      </c>
    </row>
    <row r="110" spans="1:14" ht="15.5" hidden="1" x14ac:dyDescent="0.35">
      <c r="A110" s="118" t="s">
        <v>151</v>
      </c>
      <c r="M110" s="127">
        <f t="shared" si="5"/>
        <v>0</v>
      </c>
      <c r="N110" s="129" t="e">
        <f t="shared" si="6"/>
        <v>#DIV/0!</v>
      </c>
    </row>
    <row r="111" spans="1:14" ht="15.5" hidden="1" x14ac:dyDescent="0.35">
      <c r="A111" s="118" t="s">
        <v>152</v>
      </c>
      <c r="M111" s="127">
        <f t="shared" si="5"/>
        <v>0</v>
      </c>
      <c r="N111" s="129" t="e">
        <f t="shared" si="6"/>
        <v>#DIV/0!</v>
      </c>
    </row>
    <row r="112" spans="1:14" ht="15.5" hidden="1" x14ac:dyDescent="0.35">
      <c r="A112" s="118" t="s">
        <v>153</v>
      </c>
      <c r="M112" s="127">
        <f t="shared" si="5"/>
        <v>0</v>
      </c>
      <c r="N112" s="129" t="e">
        <f t="shared" si="6"/>
        <v>#DIV/0!</v>
      </c>
    </row>
    <row r="113" spans="1:14" ht="15.5" hidden="1" x14ac:dyDescent="0.35">
      <c r="A113" s="118" t="s">
        <v>154</v>
      </c>
      <c r="M113" s="127">
        <f t="shared" si="5"/>
        <v>0</v>
      </c>
      <c r="N113" s="129" t="e">
        <f t="shared" si="6"/>
        <v>#DIV/0!</v>
      </c>
    </row>
    <row r="114" spans="1:14" ht="15.5" hidden="1" x14ac:dyDescent="0.35">
      <c r="A114" s="118" t="s">
        <v>155</v>
      </c>
      <c r="M114" s="127">
        <f t="shared" si="5"/>
        <v>0</v>
      </c>
      <c r="N114" s="129" t="e">
        <f t="shared" si="6"/>
        <v>#DIV/0!</v>
      </c>
    </row>
    <row r="115" spans="1:14" ht="15.5" hidden="1" x14ac:dyDescent="0.35">
      <c r="A115" s="118" t="s">
        <v>156</v>
      </c>
      <c r="M115" s="127">
        <f t="shared" si="5"/>
        <v>0</v>
      </c>
      <c r="N115" s="129" t="e">
        <f t="shared" si="6"/>
        <v>#DIV/0!</v>
      </c>
    </row>
    <row r="116" spans="1:14" ht="15.5" hidden="1" x14ac:dyDescent="0.35">
      <c r="A116" s="118" t="s">
        <v>157</v>
      </c>
      <c r="M116" s="127">
        <f t="shared" si="5"/>
        <v>0</v>
      </c>
      <c r="N116" s="129" t="e">
        <f t="shared" si="6"/>
        <v>#DIV/0!</v>
      </c>
    </row>
    <row r="117" spans="1:14" ht="15.5" hidden="1" x14ac:dyDescent="0.35">
      <c r="A117" s="118" t="s">
        <v>158</v>
      </c>
      <c r="M117" s="127">
        <f t="shared" si="5"/>
        <v>0</v>
      </c>
      <c r="N117" s="129" t="e">
        <f t="shared" si="6"/>
        <v>#DIV/0!</v>
      </c>
    </row>
    <row r="118" spans="1:14" ht="15.5" hidden="1" x14ac:dyDescent="0.35">
      <c r="A118" s="118" t="s">
        <v>159</v>
      </c>
      <c r="M118" s="127">
        <f t="shared" si="5"/>
        <v>0</v>
      </c>
      <c r="N118" s="129" t="e">
        <f t="shared" si="6"/>
        <v>#DIV/0!</v>
      </c>
    </row>
    <row r="119" spans="1:14" ht="15.5" hidden="1" x14ac:dyDescent="0.35">
      <c r="A119" s="118" t="s">
        <v>160</v>
      </c>
      <c r="M119" s="127">
        <f t="shared" si="5"/>
        <v>0</v>
      </c>
      <c r="N119" s="129" t="e">
        <f t="shared" si="6"/>
        <v>#DIV/0!</v>
      </c>
    </row>
    <row r="120" spans="1:14" ht="15.5" hidden="1" x14ac:dyDescent="0.35">
      <c r="A120" s="118" t="s">
        <v>161</v>
      </c>
      <c r="M120" s="127">
        <f t="shared" si="5"/>
        <v>0</v>
      </c>
      <c r="N120" s="129" t="e">
        <f t="shared" si="6"/>
        <v>#DIV/0!</v>
      </c>
    </row>
    <row r="121" spans="1:14" ht="15.5" hidden="1" x14ac:dyDescent="0.35">
      <c r="A121" s="118" t="s">
        <v>162</v>
      </c>
      <c r="M121" s="127">
        <f t="shared" si="5"/>
        <v>0</v>
      </c>
      <c r="N121" s="129" t="e">
        <f t="shared" si="6"/>
        <v>#DIV/0!</v>
      </c>
    </row>
    <row r="122" spans="1:14" ht="15.5" hidden="1" x14ac:dyDescent="0.35">
      <c r="A122" s="118" t="s">
        <v>163</v>
      </c>
      <c r="M122" s="127">
        <f t="shared" si="5"/>
        <v>0</v>
      </c>
      <c r="N122" s="129" t="e">
        <f t="shared" si="6"/>
        <v>#DIV/0!</v>
      </c>
    </row>
    <row r="123" spans="1:14" ht="15.5" hidden="1" x14ac:dyDescent="0.35">
      <c r="A123" s="118" t="s">
        <v>164</v>
      </c>
      <c r="M123" s="127">
        <f t="shared" si="5"/>
        <v>0</v>
      </c>
      <c r="N123" s="129" t="e">
        <f t="shared" si="6"/>
        <v>#DIV/0!</v>
      </c>
    </row>
    <row r="124" spans="1:14" ht="15.5" hidden="1" x14ac:dyDescent="0.35">
      <c r="A124" s="118" t="s">
        <v>165</v>
      </c>
      <c r="M124" s="127">
        <f t="shared" si="5"/>
        <v>0</v>
      </c>
      <c r="N124" s="129" t="e">
        <f t="shared" si="6"/>
        <v>#DIV/0!</v>
      </c>
    </row>
    <row r="125" spans="1:14" ht="15.5" hidden="1" x14ac:dyDescent="0.35">
      <c r="A125" s="118" t="s">
        <v>166</v>
      </c>
      <c r="M125" s="127">
        <f t="shared" si="5"/>
        <v>0</v>
      </c>
      <c r="N125" s="129" t="e">
        <f t="shared" si="6"/>
        <v>#DIV/0!</v>
      </c>
    </row>
    <row r="126" spans="1:14" ht="15.5" hidden="1" x14ac:dyDescent="0.35">
      <c r="A126" s="118" t="s">
        <v>167</v>
      </c>
      <c r="M126" s="127">
        <f t="shared" si="5"/>
        <v>0</v>
      </c>
      <c r="N126" s="129" t="e">
        <f t="shared" si="6"/>
        <v>#DIV/0!</v>
      </c>
    </row>
    <row r="127" spans="1:14" ht="15.5" hidden="1" x14ac:dyDescent="0.35">
      <c r="A127" s="118" t="s">
        <v>168</v>
      </c>
      <c r="M127" s="127">
        <f t="shared" si="5"/>
        <v>0</v>
      </c>
      <c r="N127" s="129" t="e">
        <f t="shared" si="6"/>
        <v>#DIV/0!</v>
      </c>
    </row>
    <row r="128" spans="1:14" ht="15.5" hidden="1" x14ac:dyDescent="0.35">
      <c r="A128" s="118" t="s">
        <v>169</v>
      </c>
      <c r="M128" s="127">
        <f t="shared" si="5"/>
        <v>0</v>
      </c>
      <c r="N128" s="129" t="e">
        <f t="shared" si="6"/>
        <v>#DIV/0!</v>
      </c>
    </row>
    <row r="129" spans="1:14" ht="15.5" hidden="1" x14ac:dyDescent="0.35">
      <c r="A129" s="118" t="s">
        <v>170</v>
      </c>
      <c r="M129" s="127">
        <f t="shared" si="5"/>
        <v>0</v>
      </c>
      <c r="N129" s="129" t="e">
        <f t="shared" si="6"/>
        <v>#DIV/0!</v>
      </c>
    </row>
    <row r="130" spans="1:14" ht="15.5" hidden="1" x14ac:dyDescent="0.35">
      <c r="A130" s="118" t="s">
        <v>171</v>
      </c>
      <c r="M130" s="127">
        <f t="shared" si="5"/>
        <v>0</v>
      </c>
      <c r="N130" s="129" t="e">
        <f t="shared" si="6"/>
        <v>#DIV/0!</v>
      </c>
    </row>
    <row r="131" spans="1:14" ht="15.5" hidden="1" x14ac:dyDescent="0.35">
      <c r="A131" s="118" t="s">
        <v>172</v>
      </c>
      <c r="M131" s="127">
        <f t="shared" si="5"/>
        <v>0</v>
      </c>
      <c r="N131" s="129" t="e">
        <f t="shared" si="6"/>
        <v>#DIV/0!</v>
      </c>
    </row>
    <row r="132" spans="1:14" ht="15.5" hidden="1" x14ac:dyDescent="0.35">
      <c r="A132" s="118" t="s">
        <v>173</v>
      </c>
      <c r="M132" s="127">
        <f t="shared" si="5"/>
        <v>0</v>
      </c>
      <c r="N132" s="129" t="e">
        <f t="shared" si="6"/>
        <v>#DIV/0!</v>
      </c>
    </row>
    <row r="133" spans="1:14" ht="15.5" hidden="1" x14ac:dyDescent="0.35">
      <c r="A133" s="118" t="s">
        <v>174</v>
      </c>
      <c r="M133" s="127">
        <f t="shared" si="5"/>
        <v>0</v>
      </c>
      <c r="N133" s="129" t="e">
        <f t="shared" si="6"/>
        <v>#DIV/0!</v>
      </c>
    </row>
    <row r="134" spans="1:14" ht="15.5" hidden="1" x14ac:dyDescent="0.35">
      <c r="A134" s="118" t="s">
        <v>175</v>
      </c>
      <c r="M134" s="127">
        <f t="shared" si="5"/>
        <v>0</v>
      </c>
      <c r="N134" s="129" t="e">
        <f t="shared" si="6"/>
        <v>#DIV/0!</v>
      </c>
    </row>
    <row r="135" spans="1:14" ht="15.5" hidden="1" x14ac:dyDescent="0.35">
      <c r="A135" s="118" t="s">
        <v>176</v>
      </c>
      <c r="M135" s="127">
        <f t="shared" si="5"/>
        <v>0</v>
      </c>
      <c r="N135" s="129" t="e">
        <f t="shared" si="6"/>
        <v>#DIV/0!</v>
      </c>
    </row>
    <row r="136" spans="1:14" ht="15.5" hidden="1" x14ac:dyDescent="0.35">
      <c r="A136" s="118" t="s">
        <v>177</v>
      </c>
      <c r="M136" s="127">
        <f t="shared" si="5"/>
        <v>0</v>
      </c>
      <c r="N136" s="129" t="e">
        <f t="shared" si="6"/>
        <v>#DIV/0!</v>
      </c>
    </row>
    <row r="137" spans="1:14" ht="15.5" hidden="1" x14ac:dyDescent="0.35">
      <c r="A137" s="118" t="s">
        <v>178</v>
      </c>
      <c r="M137" s="127">
        <f t="shared" si="5"/>
        <v>0</v>
      </c>
      <c r="N137" s="129" t="e">
        <f t="shared" si="6"/>
        <v>#DIV/0!</v>
      </c>
    </row>
    <row r="138" spans="1:14" ht="15.5" hidden="1" x14ac:dyDescent="0.35">
      <c r="A138" s="118" t="s">
        <v>179</v>
      </c>
      <c r="M138" s="127">
        <f t="shared" si="5"/>
        <v>0</v>
      </c>
      <c r="N138" s="129" t="e">
        <f t="shared" si="6"/>
        <v>#DIV/0!</v>
      </c>
    </row>
    <row r="139" spans="1:14" ht="15.5" hidden="1" x14ac:dyDescent="0.35">
      <c r="A139" s="118" t="s">
        <v>180</v>
      </c>
      <c r="M139" s="127">
        <f t="shared" si="5"/>
        <v>0</v>
      </c>
      <c r="N139" s="129" t="e">
        <f t="shared" si="6"/>
        <v>#DIV/0!</v>
      </c>
    </row>
    <row r="140" spans="1:14" ht="15.5" hidden="1" x14ac:dyDescent="0.35">
      <c r="A140" s="118" t="s">
        <v>181</v>
      </c>
      <c r="M140" s="127">
        <f t="shared" si="5"/>
        <v>0</v>
      </c>
      <c r="N140" s="129" t="e">
        <f t="shared" si="6"/>
        <v>#DIV/0!</v>
      </c>
    </row>
    <row r="141" spans="1:14" ht="15.5" hidden="1" x14ac:dyDescent="0.35">
      <c r="A141" s="118" t="s">
        <v>182</v>
      </c>
      <c r="M141" s="127">
        <f t="shared" si="5"/>
        <v>0</v>
      </c>
      <c r="N141" s="129" t="e">
        <f t="shared" si="6"/>
        <v>#DIV/0!</v>
      </c>
    </row>
    <row r="142" spans="1:14" ht="15.5" hidden="1" x14ac:dyDescent="0.35">
      <c r="A142" s="118" t="s">
        <v>183</v>
      </c>
      <c r="M142" s="127">
        <f t="shared" ref="M142:M205" si="7">L142-K142</f>
        <v>0</v>
      </c>
      <c r="N142" s="129" t="e">
        <f t="shared" ref="N142:N205" si="8">L142/K142-1</f>
        <v>#DIV/0!</v>
      </c>
    </row>
    <row r="143" spans="1:14" ht="15.5" hidden="1" x14ac:dyDescent="0.35">
      <c r="A143" s="118" t="s">
        <v>184</v>
      </c>
      <c r="M143" s="127">
        <f t="shared" si="7"/>
        <v>0</v>
      </c>
      <c r="N143" s="129" t="e">
        <f t="shared" si="8"/>
        <v>#DIV/0!</v>
      </c>
    </row>
    <row r="144" spans="1:14" ht="15.5" hidden="1" x14ac:dyDescent="0.35">
      <c r="A144" s="118" t="s">
        <v>185</v>
      </c>
      <c r="M144" s="127">
        <f t="shared" si="7"/>
        <v>0</v>
      </c>
      <c r="N144" s="129" t="e">
        <f t="shared" si="8"/>
        <v>#DIV/0!</v>
      </c>
    </row>
    <row r="145" spans="1:14" ht="15.5" hidden="1" x14ac:dyDescent="0.35">
      <c r="A145" s="118" t="s">
        <v>186</v>
      </c>
      <c r="M145" s="127">
        <f t="shared" si="7"/>
        <v>0</v>
      </c>
      <c r="N145" s="129" t="e">
        <f t="shared" si="8"/>
        <v>#DIV/0!</v>
      </c>
    </row>
    <row r="146" spans="1:14" ht="15.5" hidden="1" x14ac:dyDescent="0.35">
      <c r="A146" s="118" t="s">
        <v>187</v>
      </c>
      <c r="M146" s="127">
        <f t="shared" si="7"/>
        <v>0</v>
      </c>
      <c r="N146" s="129" t="e">
        <f t="shared" si="8"/>
        <v>#DIV/0!</v>
      </c>
    </row>
    <row r="147" spans="1:14" ht="15.5" hidden="1" x14ac:dyDescent="0.35">
      <c r="A147" s="118" t="s">
        <v>188</v>
      </c>
      <c r="M147" s="127">
        <f t="shared" si="7"/>
        <v>0</v>
      </c>
      <c r="N147" s="129" t="e">
        <f t="shared" si="8"/>
        <v>#DIV/0!</v>
      </c>
    </row>
    <row r="148" spans="1:14" ht="15.5" hidden="1" x14ac:dyDescent="0.35">
      <c r="A148" s="118" t="s">
        <v>189</v>
      </c>
      <c r="M148" s="127">
        <f t="shared" si="7"/>
        <v>0</v>
      </c>
      <c r="N148" s="129" t="e">
        <f t="shared" si="8"/>
        <v>#DIV/0!</v>
      </c>
    </row>
    <row r="149" spans="1:14" ht="15.5" hidden="1" x14ac:dyDescent="0.35">
      <c r="A149" s="118" t="s">
        <v>190</v>
      </c>
      <c r="M149" s="127">
        <f t="shared" si="7"/>
        <v>0</v>
      </c>
      <c r="N149" s="129" t="e">
        <f t="shared" si="8"/>
        <v>#DIV/0!</v>
      </c>
    </row>
    <row r="150" spans="1:14" ht="15.5" hidden="1" x14ac:dyDescent="0.35">
      <c r="A150" s="118" t="s">
        <v>191</v>
      </c>
      <c r="M150" s="127">
        <f t="shared" si="7"/>
        <v>0</v>
      </c>
      <c r="N150" s="129" t="e">
        <f t="shared" si="8"/>
        <v>#DIV/0!</v>
      </c>
    </row>
    <row r="151" spans="1:14" ht="15.5" hidden="1" x14ac:dyDescent="0.35">
      <c r="A151" s="118" t="s">
        <v>192</v>
      </c>
      <c r="M151" s="127">
        <f t="shared" si="7"/>
        <v>0</v>
      </c>
      <c r="N151" s="129" t="e">
        <f t="shared" si="8"/>
        <v>#DIV/0!</v>
      </c>
    </row>
    <row r="152" spans="1:14" ht="15.5" hidden="1" x14ac:dyDescent="0.35">
      <c r="A152" s="118" t="s">
        <v>193</v>
      </c>
      <c r="M152" s="127">
        <f t="shared" si="7"/>
        <v>0</v>
      </c>
      <c r="N152" s="129" t="e">
        <f t="shared" si="8"/>
        <v>#DIV/0!</v>
      </c>
    </row>
    <row r="153" spans="1:14" ht="15.5" hidden="1" x14ac:dyDescent="0.35">
      <c r="A153" s="118" t="s">
        <v>194</v>
      </c>
      <c r="M153" s="127">
        <f t="shared" si="7"/>
        <v>0</v>
      </c>
      <c r="N153" s="129" t="e">
        <f t="shared" si="8"/>
        <v>#DIV/0!</v>
      </c>
    </row>
    <row r="154" spans="1:14" ht="15.5" hidden="1" x14ac:dyDescent="0.35">
      <c r="A154" s="118" t="s">
        <v>195</v>
      </c>
      <c r="M154" s="127">
        <f t="shared" si="7"/>
        <v>0</v>
      </c>
      <c r="N154" s="129" t="e">
        <f t="shared" si="8"/>
        <v>#DIV/0!</v>
      </c>
    </row>
    <row r="155" spans="1:14" ht="15.5" hidden="1" x14ac:dyDescent="0.35">
      <c r="A155" s="118" t="s">
        <v>196</v>
      </c>
      <c r="M155" s="127">
        <f t="shared" si="7"/>
        <v>0</v>
      </c>
      <c r="N155" s="129" t="e">
        <f t="shared" si="8"/>
        <v>#DIV/0!</v>
      </c>
    </row>
    <row r="156" spans="1:14" ht="15.5" hidden="1" x14ac:dyDescent="0.35">
      <c r="A156" s="118" t="s">
        <v>197</v>
      </c>
      <c r="M156" s="127">
        <f t="shared" si="7"/>
        <v>0</v>
      </c>
      <c r="N156" s="129" t="e">
        <f t="shared" si="8"/>
        <v>#DIV/0!</v>
      </c>
    </row>
    <row r="157" spans="1:14" ht="15.5" hidden="1" x14ac:dyDescent="0.35">
      <c r="A157" s="118" t="s">
        <v>198</v>
      </c>
      <c r="M157" s="127">
        <f t="shared" si="7"/>
        <v>0</v>
      </c>
      <c r="N157" s="129" t="e">
        <f t="shared" si="8"/>
        <v>#DIV/0!</v>
      </c>
    </row>
    <row r="158" spans="1:14" ht="15.5" hidden="1" x14ac:dyDescent="0.35">
      <c r="A158" s="118" t="s">
        <v>199</v>
      </c>
      <c r="M158" s="127">
        <f t="shared" si="7"/>
        <v>0</v>
      </c>
      <c r="N158" s="129" t="e">
        <f t="shared" si="8"/>
        <v>#DIV/0!</v>
      </c>
    </row>
    <row r="159" spans="1:14" ht="15.5" hidden="1" x14ac:dyDescent="0.35">
      <c r="A159" s="118" t="s">
        <v>200</v>
      </c>
      <c r="M159" s="127">
        <f t="shared" si="7"/>
        <v>0</v>
      </c>
      <c r="N159" s="129" t="e">
        <f t="shared" si="8"/>
        <v>#DIV/0!</v>
      </c>
    </row>
    <row r="160" spans="1:14" ht="15.5" hidden="1" x14ac:dyDescent="0.35">
      <c r="A160" s="118" t="s">
        <v>201</v>
      </c>
      <c r="M160" s="127">
        <f t="shared" si="7"/>
        <v>0</v>
      </c>
      <c r="N160" s="129" t="e">
        <f t="shared" si="8"/>
        <v>#DIV/0!</v>
      </c>
    </row>
    <row r="161" spans="1:14" ht="15.5" hidden="1" x14ac:dyDescent="0.35">
      <c r="A161" s="118" t="s">
        <v>202</v>
      </c>
      <c r="M161" s="127">
        <f t="shared" si="7"/>
        <v>0</v>
      </c>
      <c r="N161" s="129" t="e">
        <f t="shared" si="8"/>
        <v>#DIV/0!</v>
      </c>
    </row>
    <row r="162" spans="1:14" ht="15.5" hidden="1" x14ac:dyDescent="0.35">
      <c r="A162" s="118" t="s">
        <v>203</v>
      </c>
      <c r="M162" s="127">
        <f t="shared" si="7"/>
        <v>0</v>
      </c>
      <c r="N162" s="129" t="e">
        <f t="shared" si="8"/>
        <v>#DIV/0!</v>
      </c>
    </row>
    <row r="163" spans="1:14" ht="15.5" hidden="1" x14ac:dyDescent="0.35">
      <c r="A163" s="118" t="s">
        <v>204</v>
      </c>
      <c r="M163" s="127">
        <f t="shared" si="7"/>
        <v>0</v>
      </c>
      <c r="N163" s="129" t="e">
        <f t="shared" si="8"/>
        <v>#DIV/0!</v>
      </c>
    </row>
    <row r="164" spans="1:14" ht="15.5" hidden="1" x14ac:dyDescent="0.35">
      <c r="A164" s="118" t="s">
        <v>205</v>
      </c>
      <c r="M164" s="127">
        <f t="shared" si="7"/>
        <v>0</v>
      </c>
      <c r="N164" s="129" t="e">
        <f t="shared" si="8"/>
        <v>#DIV/0!</v>
      </c>
    </row>
    <row r="165" spans="1:14" ht="15.5" hidden="1" x14ac:dyDescent="0.35">
      <c r="A165" s="118" t="s">
        <v>206</v>
      </c>
      <c r="M165" s="127">
        <f t="shared" si="7"/>
        <v>0</v>
      </c>
      <c r="N165" s="129" t="e">
        <f t="shared" si="8"/>
        <v>#DIV/0!</v>
      </c>
    </row>
    <row r="166" spans="1:14" ht="15.5" hidden="1" x14ac:dyDescent="0.35">
      <c r="A166" s="118" t="s">
        <v>207</v>
      </c>
      <c r="M166" s="127">
        <f t="shared" si="7"/>
        <v>0</v>
      </c>
      <c r="N166" s="129" t="e">
        <f t="shared" si="8"/>
        <v>#DIV/0!</v>
      </c>
    </row>
    <row r="167" spans="1:14" ht="15.5" hidden="1" x14ac:dyDescent="0.35">
      <c r="A167" s="118" t="s">
        <v>208</v>
      </c>
      <c r="M167" s="127">
        <f t="shared" si="7"/>
        <v>0</v>
      </c>
      <c r="N167" s="129" t="e">
        <f t="shared" si="8"/>
        <v>#DIV/0!</v>
      </c>
    </row>
    <row r="168" spans="1:14" ht="15.5" hidden="1" x14ac:dyDescent="0.35">
      <c r="A168" s="118" t="s">
        <v>209</v>
      </c>
      <c r="M168" s="127">
        <f t="shared" si="7"/>
        <v>0</v>
      </c>
      <c r="N168" s="129" t="e">
        <f t="shared" si="8"/>
        <v>#DIV/0!</v>
      </c>
    </row>
    <row r="169" spans="1:14" ht="15.5" hidden="1" x14ac:dyDescent="0.35">
      <c r="A169" s="118" t="s">
        <v>210</v>
      </c>
      <c r="M169" s="127">
        <f t="shared" si="7"/>
        <v>0</v>
      </c>
      <c r="N169" s="129" t="e">
        <f t="shared" si="8"/>
        <v>#DIV/0!</v>
      </c>
    </row>
    <row r="170" spans="1:14" ht="15.5" hidden="1" x14ac:dyDescent="0.35">
      <c r="A170" s="118" t="s">
        <v>211</v>
      </c>
      <c r="M170" s="127">
        <f t="shared" si="7"/>
        <v>0</v>
      </c>
      <c r="N170" s="129" t="e">
        <f t="shared" si="8"/>
        <v>#DIV/0!</v>
      </c>
    </row>
    <row r="171" spans="1:14" ht="15.5" hidden="1" x14ac:dyDescent="0.35">
      <c r="A171" s="118" t="s">
        <v>212</v>
      </c>
      <c r="M171" s="127">
        <f t="shared" si="7"/>
        <v>0</v>
      </c>
      <c r="N171" s="129" t="e">
        <f t="shared" si="8"/>
        <v>#DIV/0!</v>
      </c>
    </row>
    <row r="172" spans="1:14" ht="15.5" hidden="1" x14ac:dyDescent="0.35">
      <c r="A172" s="118" t="s">
        <v>213</v>
      </c>
      <c r="M172" s="127">
        <f t="shared" si="7"/>
        <v>0</v>
      </c>
      <c r="N172" s="129" t="e">
        <f t="shared" si="8"/>
        <v>#DIV/0!</v>
      </c>
    </row>
    <row r="173" spans="1:14" ht="15.5" hidden="1" x14ac:dyDescent="0.35">
      <c r="A173" s="118" t="s">
        <v>214</v>
      </c>
      <c r="M173" s="127">
        <f t="shared" si="7"/>
        <v>0</v>
      </c>
      <c r="N173" s="129" t="e">
        <f t="shared" si="8"/>
        <v>#DIV/0!</v>
      </c>
    </row>
    <row r="174" spans="1:14" ht="15.5" hidden="1" x14ac:dyDescent="0.35">
      <c r="A174" s="118" t="s">
        <v>215</v>
      </c>
      <c r="M174" s="127">
        <f t="shared" si="7"/>
        <v>0</v>
      </c>
      <c r="N174" s="129" t="e">
        <f t="shared" si="8"/>
        <v>#DIV/0!</v>
      </c>
    </row>
    <row r="175" spans="1:14" ht="15.5" hidden="1" x14ac:dyDescent="0.35">
      <c r="A175" s="118" t="s">
        <v>216</v>
      </c>
      <c r="M175" s="127">
        <f t="shared" si="7"/>
        <v>0</v>
      </c>
      <c r="N175" s="129" t="e">
        <f t="shared" si="8"/>
        <v>#DIV/0!</v>
      </c>
    </row>
    <row r="176" spans="1:14" ht="15.5" hidden="1" x14ac:dyDescent="0.35">
      <c r="A176" s="118" t="s">
        <v>217</v>
      </c>
      <c r="M176" s="127">
        <f t="shared" si="7"/>
        <v>0</v>
      </c>
      <c r="N176" s="129" t="e">
        <f t="shared" si="8"/>
        <v>#DIV/0!</v>
      </c>
    </row>
    <row r="177" spans="1:14" ht="15.5" hidden="1" x14ac:dyDescent="0.35">
      <c r="A177" s="118" t="s">
        <v>218</v>
      </c>
      <c r="M177" s="127">
        <f t="shared" si="7"/>
        <v>0</v>
      </c>
      <c r="N177" s="129" t="e">
        <f t="shared" si="8"/>
        <v>#DIV/0!</v>
      </c>
    </row>
    <row r="178" spans="1:14" ht="15.5" hidden="1" x14ac:dyDescent="0.35">
      <c r="A178" s="118" t="s">
        <v>219</v>
      </c>
      <c r="M178" s="127">
        <f t="shared" si="7"/>
        <v>0</v>
      </c>
      <c r="N178" s="129" t="e">
        <f t="shared" si="8"/>
        <v>#DIV/0!</v>
      </c>
    </row>
    <row r="179" spans="1:14" ht="15.5" hidden="1" x14ac:dyDescent="0.35">
      <c r="A179" s="118" t="s">
        <v>220</v>
      </c>
      <c r="M179" s="127">
        <f t="shared" si="7"/>
        <v>0</v>
      </c>
      <c r="N179" s="129" t="e">
        <f t="shared" si="8"/>
        <v>#DIV/0!</v>
      </c>
    </row>
    <row r="180" spans="1:14" ht="15.5" hidden="1" x14ac:dyDescent="0.35">
      <c r="A180" s="118" t="s">
        <v>221</v>
      </c>
      <c r="M180" s="127">
        <f t="shared" si="7"/>
        <v>0</v>
      </c>
      <c r="N180" s="129" t="e">
        <f t="shared" si="8"/>
        <v>#DIV/0!</v>
      </c>
    </row>
    <row r="181" spans="1:14" ht="15.5" hidden="1" x14ac:dyDescent="0.35">
      <c r="A181" s="118" t="s">
        <v>222</v>
      </c>
      <c r="M181" s="127">
        <f t="shared" si="7"/>
        <v>0</v>
      </c>
      <c r="N181" s="129" t="e">
        <f t="shared" si="8"/>
        <v>#DIV/0!</v>
      </c>
    </row>
    <row r="182" spans="1:14" ht="15.5" hidden="1" x14ac:dyDescent="0.35">
      <c r="A182" s="118" t="s">
        <v>223</v>
      </c>
      <c r="M182" s="127">
        <f t="shared" si="7"/>
        <v>0</v>
      </c>
      <c r="N182" s="129" t="e">
        <f t="shared" si="8"/>
        <v>#DIV/0!</v>
      </c>
    </row>
    <row r="183" spans="1:14" ht="15.5" hidden="1" x14ac:dyDescent="0.35">
      <c r="A183" s="118" t="s">
        <v>224</v>
      </c>
      <c r="M183" s="127">
        <f t="shared" si="7"/>
        <v>0</v>
      </c>
      <c r="N183" s="129" t="e">
        <f t="shared" si="8"/>
        <v>#DIV/0!</v>
      </c>
    </row>
    <row r="184" spans="1:14" ht="15.5" hidden="1" x14ac:dyDescent="0.35">
      <c r="A184" s="118" t="s">
        <v>225</v>
      </c>
      <c r="M184" s="127">
        <f t="shared" si="7"/>
        <v>0</v>
      </c>
      <c r="N184" s="129" t="e">
        <f t="shared" si="8"/>
        <v>#DIV/0!</v>
      </c>
    </row>
    <row r="185" spans="1:14" ht="15.5" hidden="1" x14ac:dyDescent="0.35">
      <c r="A185" s="118" t="s">
        <v>226</v>
      </c>
      <c r="M185" s="127">
        <f t="shared" si="7"/>
        <v>0</v>
      </c>
      <c r="N185" s="129" t="e">
        <f t="shared" si="8"/>
        <v>#DIV/0!</v>
      </c>
    </row>
    <row r="186" spans="1:14" ht="15.5" hidden="1" x14ac:dyDescent="0.35">
      <c r="A186" s="118" t="s">
        <v>227</v>
      </c>
      <c r="M186" s="127">
        <f t="shared" si="7"/>
        <v>0</v>
      </c>
      <c r="N186" s="129" t="e">
        <f t="shared" si="8"/>
        <v>#DIV/0!</v>
      </c>
    </row>
    <row r="187" spans="1:14" ht="15.5" hidden="1" x14ac:dyDescent="0.35">
      <c r="A187" s="118" t="s">
        <v>228</v>
      </c>
      <c r="M187" s="127">
        <f t="shared" si="7"/>
        <v>0</v>
      </c>
      <c r="N187" s="129" t="e">
        <f t="shared" si="8"/>
        <v>#DIV/0!</v>
      </c>
    </row>
    <row r="188" spans="1:14" ht="15.5" hidden="1" x14ac:dyDescent="0.35">
      <c r="A188" s="118" t="s">
        <v>229</v>
      </c>
      <c r="M188" s="127">
        <f t="shared" si="7"/>
        <v>0</v>
      </c>
      <c r="N188" s="129" t="e">
        <f t="shared" si="8"/>
        <v>#DIV/0!</v>
      </c>
    </row>
    <row r="189" spans="1:14" ht="15.5" hidden="1" x14ac:dyDescent="0.35">
      <c r="A189" s="118" t="s">
        <v>230</v>
      </c>
      <c r="M189" s="127">
        <f t="shared" si="7"/>
        <v>0</v>
      </c>
      <c r="N189" s="129" t="e">
        <f t="shared" si="8"/>
        <v>#DIV/0!</v>
      </c>
    </row>
    <row r="190" spans="1:14" ht="15.5" hidden="1" x14ac:dyDescent="0.35">
      <c r="A190" s="118" t="s">
        <v>231</v>
      </c>
      <c r="M190" s="127">
        <f t="shared" si="7"/>
        <v>0</v>
      </c>
      <c r="N190" s="129" t="e">
        <f t="shared" si="8"/>
        <v>#DIV/0!</v>
      </c>
    </row>
    <row r="191" spans="1:14" ht="15.5" hidden="1" x14ac:dyDescent="0.35">
      <c r="A191" s="118" t="s">
        <v>232</v>
      </c>
      <c r="M191" s="127">
        <f t="shared" si="7"/>
        <v>0</v>
      </c>
      <c r="N191" s="129" t="e">
        <f t="shared" si="8"/>
        <v>#DIV/0!</v>
      </c>
    </row>
    <row r="192" spans="1:14" ht="15.5" hidden="1" x14ac:dyDescent="0.35">
      <c r="A192" s="118" t="s">
        <v>233</v>
      </c>
      <c r="M192" s="127">
        <f t="shared" si="7"/>
        <v>0</v>
      </c>
      <c r="N192" s="129" t="e">
        <f t="shared" si="8"/>
        <v>#DIV/0!</v>
      </c>
    </row>
    <row r="193" spans="1:14" ht="15.5" hidden="1" x14ac:dyDescent="0.35">
      <c r="A193" s="118" t="s">
        <v>234</v>
      </c>
      <c r="M193" s="127">
        <f t="shared" si="7"/>
        <v>0</v>
      </c>
      <c r="N193" s="129" t="e">
        <f t="shared" si="8"/>
        <v>#DIV/0!</v>
      </c>
    </row>
    <row r="194" spans="1:14" ht="15.5" hidden="1" x14ac:dyDescent="0.35">
      <c r="A194" s="118" t="s">
        <v>235</v>
      </c>
      <c r="M194" s="127">
        <f t="shared" si="7"/>
        <v>0</v>
      </c>
      <c r="N194" s="129" t="e">
        <f t="shared" si="8"/>
        <v>#DIV/0!</v>
      </c>
    </row>
    <row r="195" spans="1:14" ht="15.5" hidden="1" x14ac:dyDescent="0.35">
      <c r="A195" s="118" t="s">
        <v>236</v>
      </c>
      <c r="M195" s="127">
        <f t="shared" si="7"/>
        <v>0</v>
      </c>
      <c r="N195" s="129" t="e">
        <f t="shared" si="8"/>
        <v>#DIV/0!</v>
      </c>
    </row>
    <row r="196" spans="1:14" ht="15.5" hidden="1" x14ac:dyDescent="0.35">
      <c r="A196" s="118" t="s">
        <v>237</v>
      </c>
      <c r="M196" s="127">
        <f t="shared" si="7"/>
        <v>0</v>
      </c>
      <c r="N196" s="129" t="e">
        <f t="shared" si="8"/>
        <v>#DIV/0!</v>
      </c>
    </row>
    <row r="197" spans="1:14" ht="15.5" hidden="1" x14ac:dyDescent="0.35">
      <c r="A197" s="118" t="s">
        <v>238</v>
      </c>
      <c r="M197" s="127">
        <f t="shared" si="7"/>
        <v>0</v>
      </c>
      <c r="N197" s="129" t="e">
        <f t="shared" si="8"/>
        <v>#DIV/0!</v>
      </c>
    </row>
    <row r="198" spans="1:14" ht="15.5" hidden="1" x14ac:dyDescent="0.35">
      <c r="A198" s="118" t="s">
        <v>239</v>
      </c>
      <c r="M198" s="127">
        <f t="shared" si="7"/>
        <v>0</v>
      </c>
      <c r="N198" s="129" t="e">
        <f t="shared" si="8"/>
        <v>#DIV/0!</v>
      </c>
    </row>
    <row r="199" spans="1:14" ht="15.5" hidden="1" x14ac:dyDescent="0.35">
      <c r="A199" s="118" t="s">
        <v>240</v>
      </c>
      <c r="M199" s="127">
        <f t="shared" si="7"/>
        <v>0</v>
      </c>
      <c r="N199" s="129" t="e">
        <f t="shared" si="8"/>
        <v>#DIV/0!</v>
      </c>
    </row>
    <row r="200" spans="1:14" ht="15.5" hidden="1" x14ac:dyDescent="0.35">
      <c r="A200" s="118" t="s">
        <v>241</v>
      </c>
      <c r="M200" s="127">
        <f t="shared" si="7"/>
        <v>0</v>
      </c>
      <c r="N200" s="129" t="e">
        <f t="shared" si="8"/>
        <v>#DIV/0!</v>
      </c>
    </row>
    <row r="201" spans="1:14" ht="15.5" hidden="1" x14ac:dyDescent="0.35">
      <c r="A201" s="118" t="s">
        <v>242</v>
      </c>
      <c r="M201" s="127">
        <f t="shared" si="7"/>
        <v>0</v>
      </c>
      <c r="N201" s="129" t="e">
        <f t="shared" si="8"/>
        <v>#DIV/0!</v>
      </c>
    </row>
    <row r="202" spans="1:14" ht="15.5" hidden="1" x14ac:dyDescent="0.35">
      <c r="A202" s="118" t="s">
        <v>243</v>
      </c>
      <c r="M202" s="127">
        <f t="shared" si="7"/>
        <v>0</v>
      </c>
      <c r="N202" s="129" t="e">
        <f t="shared" si="8"/>
        <v>#DIV/0!</v>
      </c>
    </row>
    <row r="203" spans="1:14" ht="15.5" hidden="1" x14ac:dyDescent="0.35">
      <c r="A203" s="118" t="s">
        <v>244</v>
      </c>
      <c r="M203" s="127">
        <f t="shared" si="7"/>
        <v>0</v>
      </c>
      <c r="N203" s="129" t="e">
        <f t="shared" si="8"/>
        <v>#DIV/0!</v>
      </c>
    </row>
    <row r="204" spans="1:14" ht="15.5" hidden="1" x14ac:dyDescent="0.35">
      <c r="A204" s="118" t="s">
        <v>245</v>
      </c>
      <c r="M204" s="127">
        <f t="shared" si="7"/>
        <v>0</v>
      </c>
      <c r="N204" s="129" t="e">
        <f t="shared" si="8"/>
        <v>#DIV/0!</v>
      </c>
    </row>
    <row r="205" spans="1:14" ht="15.5" hidden="1" x14ac:dyDescent="0.35">
      <c r="A205" s="118" t="s">
        <v>246</v>
      </c>
      <c r="M205" s="127">
        <f t="shared" si="7"/>
        <v>0</v>
      </c>
      <c r="N205" s="129" t="e">
        <f t="shared" si="8"/>
        <v>#DIV/0!</v>
      </c>
    </row>
    <row r="206" spans="1:14" ht="15.5" hidden="1" x14ac:dyDescent="0.35">
      <c r="A206" s="118" t="s">
        <v>247</v>
      </c>
      <c r="M206" s="127">
        <f t="shared" ref="M206:M269" si="9">L206-K206</f>
        <v>0</v>
      </c>
      <c r="N206" s="129" t="e">
        <f t="shared" ref="N206:N269" si="10">L206/K206-1</f>
        <v>#DIV/0!</v>
      </c>
    </row>
    <row r="207" spans="1:14" ht="15.5" hidden="1" x14ac:dyDescent="0.35">
      <c r="A207" s="118" t="s">
        <v>248</v>
      </c>
      <c r="M207" s="127">
        <f t="shared" si="9"/>
        <v>0</v>
      </c>
      <c r="N207" s="129" t="e">
        <f t="shared" si="10"/>
        <v>#DIV/0!</v>
      </c>
    </row>
    <row r="208" spans="1:14" ht="15.5" hidden="1" x14ac:dyDescent="0.35">
      <c r="A208" s="118" t="s">
        <v>249</v>
      </c>
      <c r="M208" s="127">
        <f t="shared" si="9"/>
        <v>0</v>
      </c>
      <c r="N208" s="129" t="e">
        <f t="shared" si="10"/>
        <v>#DIV/0!</v>
      </c>
    </row>
    <row r="209" spans="1:14" ht="15.5" hidden="1" x14ac:dyDescent="0.35">
      <c r="A209" s="118" t="s">
        <v>250</v>
      </c>
      <c r="M209" s="127">
        <f t="shared" si="9"/>
        <v>0</v>
      </c>
      <c r="N209" s="129" t="e">
        <f t="shared" si="10"/>
        <v>#DIV/0!</v>
      </c>
    </row>
    <row r="210" spans="1:14" ht="15.5" hidden="1" x14ac:dyDescent="0.35">
      <c r="A210" s="118" t="s">
        <v>251</v>
      </c>
      <c r="M210" s="127">
        <f t="shared" si="9"/>
        <v>0</v>
      </c>
      <c r="N210" s="129" t="e">
        <f t="shared" si="10"/>
        <v>#DIV/0!</v>
      </c>
    </row>
    <row r="211" spans="1:14" ht="15.5" hidden="1" x14ac:dyDescent="0.35">
      <c r="A211" s="118" t="s">
        <v>252</v>
      </c>
      <c r="M211" s="127">
        <f t="shared" si="9"/>
        <v>0</v>
      </c>
      <c r="N211" s="129" t="e">
        <f t="shared" si="10"/>
        <v>#DIV/0!</v>
      </c>
    </row>
    <row r="212" spans="1:14" ht="15.5" hidden="1" x14ac:dyDescent="0.35">
      <c r="A212" s="118" t="s">
        <v>253</v>
      </c>
      <c r="M212" s="127">
        <f t="shared" si="9"/>
        <v>0</v>
      </c>
      <c r="N212" s="129" t="e">
        <f t="shared" si="10"/>
        <v>#DIV/0!</v>
      </c>
    </row>
    <row r="213" spans="1:14" ht="15.5" hidden="1" x14ac:dyDescent="0.35">
      <c r="A213" s="118" t="s">
        <v>254</v>
      </c>
      <c r="M213" s="127">
        <f t="shared" si="9"/>
        <v>0</v>
      </c>
      <c r="N213" s="129" t="e">
        <f t="shared" si="10"/>
        <v>#DIV/0!</v>
      </c>
    </row>
    <row r="214" spans="1:14" ht="15.5" hidden="1" x14ac:dyDescent="0.35">
      <c r="A214" s="118" t="s">
        <v>255</v>
      </c>
      <c r="M214" s="127">
        <f t="shared" si="9"/>
        <v>0</v>
      </c>
      <c r="N214" s="129" t="e">
        <f t="shared" si="10"/>
        <v>#DIV/0!</v>
      </c>
    </row>
    <row r="215" spans="1:14" ht="15.5" hidden="1" x14ac:dyDescent="0.35">
      <c r="A215" s="118" t="s">
        <v>256</v>
      </c>
      <c r="M215" s="127">
        <f t="shared" si="9"/>
        <v>0</v>
      </c>
      <c r="N215" s="129" t="e">
        <f t="shared" si="10"/>
        <v>#DIV/0!</v>
      </c>
    </row>
    <row r="216" spans="1:14" ht="15.5" hidden="1" x14ac:dyDescent="0.35">
      <c r="A216" s="118" t="s">
        <v>257</v>
      </c>
      <c r="M216" s="127">
        <f t="shared" si="9"/>
        <v>0</v>
      </c>
      <c r="N216" s="129" t="e">
        <f t="shared" si="10"/>
        <v>#DIV/0!</v>
      </c>
    </row>
    <row r="217" spans="1:14" ht="15.5" hidden="1" x14ac:dyDescent="0.35">
      <c r="A217" s="118" t="s">
        <v>258</v>
      </c>
      <c r="M217" s="127">
        <f t="shared" si="9"/>
        <v>0</v>
      </c>
      <c r="N217" s="129" t="e">
        <f t="shared" si="10"/>
        <v>#DIV/0!</v>
      </c>
    </row>
    <row r="218" spans="1:14" ht="15.5" hidden="1" x14ac:dyDescent="0.35">
      <c r="A218" s="118" t="s">
        <v>259</v>
      </c>
      <c r="M218" s="127">
        <f t="shared" si="9"/>
        <v>0</v>
      </c>
      <c r="N218" s="129" t="e">
        <f t="shared" si="10"/>
        <v>#DIV/0!</v>
      </c>
    </row>
    <row r="219" spans="1:14" ht="15.5" hidden="1" x14ac:dyDescent="0.35">
      <c r="A219" s="118" t="s">
        <v>260</v>
      </c>
      <c r="M219" s="127">
        <f t="shared" si="9"/>
        <v>0</v>
      </c>
      <c r="N219" s="129" t="e">
        <f t="shared" si="10"/>
        <v>#DIV/0!</v>
      </c>
    </row>
    <row r="220" spans="1:14" ht="15.5" hidden="1" x14ac:dyDescent="0.35">
      <c r="A220" s="118" t="s">
        <v>261</v>
      </c>
      <c r="M220" s="127">
        <f t="shared" si="9"/>
        <v>0</v>
      </c>
      <c r="N220" s="129" t="e">
        <f t="shared" si="10"/>
        <v>#DIV/0!</v>
      </c>
    </row>
    <row r="221" spans="1:14" ht="15.5" hidden="1" x14ac:dyDescent="0.35">
      <c r="A221" s="118" t="s">
        <v>262</v>
      </c>
      <c r="M221" s="127">
        <f t="shared" si="9"/>
        <v>0</v>
      </c>
      <c r="N221" s="129" t="e">
        <f t="shared" si="10"/>
        <v>#DIV/0!</v>
      </c>
    </row>
    <row r="222" spans="1:14" ht="15.5" hidden="1" x14ac:dyDescent="0.35">
      <c r="A222" s="118" t="s">
        <v>263</v>
      </c>
      <c r="M222" s="127">
        <f t="shared" si="9"/>
        <v>0</v>
      </c>
      <c r="N222" s="129" t="e">
        <f t="shared" si="10"/>
        <v>#DIV/0!</v>
      </c>
    </row>
    <row r="223" spans="1:14" ht="15.5" hidden="1" x14ac:dyDescent="0.35">
      <c r="A223" s="118" t="s">
        <v>264</v>
      </c>
      <c r="M223" s="127">
        <f t="shared" si="9"/>
        <v>0</v>
      </c>
      <c r="N223" s="129" t="e">
        <f t="shared" si="10"/>
        <v>#DIV/0!</v>
      </c>
    </row>
    <row r="224" spans="1:14" ht="15.5" hidden="1" x14ac:dyDescent="0.35">
      <c r="A224" s="118" t="s">
        <v>265</v>
      </c>
      <c r="M224" s="127">
        <f t="shared" si="9"/>
        <v>0</v>
      </c>
      <c r="N224" s="129" t="e">
        <f t="shared" si="10"/>
        <v>#DIV/0!</v>
      </c>
    </row>
    <row r="225" spans="1:14" ht="15.5" hidden="1" x14ac:dyDescent="0.35">
      <c r="A225" s="118" t="s">
        <v>266</v>
      </c>
      <c r="M225" s="127">
        <f t="shared" si="9"/>
        <v>0</v>
      </c>
      <c r="N225" s="129" t="e">
        <f t="shared" si="10"/>
        <v>#DIV/0!</v>
      </c>
    </row>
    <row r="226" spans="1:14" ht="15.5" hidden="1" x14ac:dyDescent="0.35">
      <c r="A226" s="118" t="s">
        <v>267</v>
      </c>
      <c r="M226" s="127">
        <f t="shared" si="9"/>
        <v>0</v>
      </c>
      <c r="N226" s="129" t="e">
        <f t="shared" si="10"/>
        <v>#DIV/0!</v>
      </c>
    </row>
    <row r="227" spans="1:14" ht="15.5" hidden="1" x14ac:dyDescent="0.35">
      <c r="A227" s="118" t="s">
        <v>268</v>
      </c>
      <c r="M227" s="127">
        <f t="shared" si="9"/>
        <v>0</v>
      </c>
      <c r="N227" s="129" t="e">
        <f t="shared" si="10"/>
        <v>#DIV/0!</v>
      </c>
    </row>
    <row r="228" spans="1:14" ht="15.5" hidden="1" x14ac:dyDescent="0.35">
      <c r="A228" s="118" t="s">
        <v>269</v>
      </c>
      <c r="M228" s="127">
        <f t="shared" si="9"/>
        <v>0</v>
      </c>
      <c r="N228" s="129" t="e">
        <f t="shared" si="10"/>
        <v>#DIV/0!</v>
      </c>
    </row>
    <row r="229" spans="1:14" ht="15.5" hidden="1" x14ac:dyDescent="0.35">
      <c r="A229" s="118" t="s">
        <v>270</v>
      </c>
      <c r="M229" s="127">
        <f t="shared" si="9"/>
        <v>0</v>
      </c>
      <c r="N229" s="129" t="e">
        <f t="shared" si="10"/>
        <v>#DIV/0!</v>
      </c>
    </row>
    <row r="230" spans="1:14" ht="15.5" hidden="1" x14ac:dyDescent="0.35">
      <c r="A230" s="118" t="s">
        <v>271</v>
      </c>
      <c r="M230" s="127">
        <f t="shared" si="9"/>
        <v>0</v>
      </c>
      <c r="N230" s="129" t="e">
        <f t="shared" si="10"/>
        <v>#DIV/0!</v>
      </c>
    </row>
    <row r="231" spans="1:14" ht="15.5" hidden="1" x14ac:dyDescent="0.35">
      <c r="A231" s="118" t="s">
        <v>272</v>
      </c>
      <c r="M231" s="127">
        <f t="shared" si="9"/>
        <v>0</v>
      </c>
      <c r="N231" s="129" t="e">
        <f t="shared" si="10"/>
        <v>#DIV/0!</v>
      </c>
    </row>
    <row r="232" spans="1:14" ht="15.5" hidden="1" x14ac:dyDescent="0.35">
      <c r="A232" s="118" t="s">
        <v>273</v>
      </c>
      <c r="M232" s="127">
        <f t="shared" si="9"/>
        <v>0</v>
      </c>
      <c r="N232" s="129" t="e">
        <f t="shared" si="10"/>
        <v>#DIV/0!</v>
      </c>
    </row>
    <row r="233" spans="1:14" ht="15.5" hidden="1" x14ac:dyDescent="0.35">
      <c r="A233" s="118" t="s">
        <v>274</v>
      </c>
      <c r="M233" s="127">
        <f t="shared" si="9"/>
        <v>0</v>
      </c>
      <c r="N233" s="129" t="e">
        <f t="shared" si="10"/>
        <v>#DIV/0!</v>
      </c>
    </row>
    <row r="234" spans="1:14" ht="15.5" hidden="1" x14ac:dyDescent="0.35">
      <c r="A234" s="118" t="s">
        <v>275</v>
      </c>
      <c r="M234" s="127">
        <f t="shared" si="9"/>
        <v>0</v>
      </c>
      <c r="N234" s="129" t="e">
        <f t="shared" si="10"/>
        <v>#DIV/0!</v>
      </c>
    </row>
    <row r="235" spans="1:14" ht="15.5" hidden="1" x14ac:dyDescent="0.35">
      <c r="A235" s="118" t="s">
        <v>276</v>
      </c>
      <c r="M235" s="127">
        <f t="shared" si="9"/>
        <v>0</v>
      </c>
      <c r="N235" s="129" t="e">
        <f t="shared" si="10"/>
        <v>#DIV/0!</v>
      </c>
    </row>
    <row r="236" spans="1:14" ht="15.5" hidden="1" x14ac:dyDescent="0.35">
      <c r="A236" s="118" t="s">
        <v>277</v>
      </c>
      <c r="M236" s="127">
        <f t="shared" si="9"/>
        <v>0</v>
      </c>
      <c r="N236" s="129" t="e">
        <f t="shared" si="10"/>
        <v>#DIV/0!</v>
      </c>
    </row>
    <row r="237" spans="1:14" ht="15.5" hidden="1" x14ac:dyDescent="0.35">
      <c r="A237" s="118" t="s">
        <v>278</v>
      </c>
      <c r="M237" s="127">
        <f t="shared" si="9"/>
        <v>0</v>
      </c>
      <c r="N237" s="129" t="e">
        <f t="shared" si="10"/>
        <v>#DIV/0!</v>
      </c>
    </row>
    <row r="238" spans="1:14" ht="15.5" hidden="1" x14ac:dyDescent="0.35">
      <c r="A238" s="118" t="s">
        <v>279</v>
      </c>
      <c r="M238" s="127">
        <f t="shared" si="9"/>
        <v>0</v>
      </c>
      <c r="N238" s="129" t="e">
        <f t="shared" si="10"/>
        <v>#DIV/0!</v>
      </c>
    </row>
    <row r="239" spans="1:14" ht="15.5" hidden="1" x14ac:dyDescent="0.35">
      <c r="A239" s="118" t="s">
        <v>280</v>
      </c>
      <c r="M239" s="127">
        <f t="shared" si="9"/>
        <v>0</v>
      </c>
      <c r="N239" s="129" t="e">
        <f t="shared" si="10"/>
        <v>#DIV/0!</v>
      </c>
    </row>
    <row r="240" spans="1:14" ht="15.5" hidden="1" x14ac:dyDescent="0.35">
      <c r="A240" s="118" t="s">
        <v>281</v>
      </c>
      <c r="M240" s="127">
        <f t="shared" si="9"/>
        <v>0</v>
      </c>
      <c r="N240" s="129" t="e">
        <f t="shared" si="10"/>
        <v>#DIV/0!</v>
      </c>
    </row>
    <row r="241" spans="1:14" ht="15.5" hidden="1" x14ac:dyDescent="0.35">
      <c r="A241" s="118" t="s">
        <v>282</v>
      </c>
      <c r="M241" s="127">
        <f t="shared" si="9"/>
        <v>0</v>
      </c>
      <c r="N241" s="129" t="e">
        <f t="shared" si="10"/>
        <v>#DIV/0!</v>
      </c>
    </row>
    <row r="242" spans="1:14" ht="15.5" hidden="1" x14ac:dyDescent="0.35">
      <c r="A242" s="118" t="s">
        <v>283</v>
      </c>
      <c r="M242" s="127">
        <f t="shared" si="9"/>
        <v>0</v>
      </c>
      <c r="N242" s="129" t="e">
        <f t="shared" si="10"/>
        <v>#DIV/0!</v>
      </c>
    </row>
    <row r="243" spans="1:14" ht="15.5" hidden="1" x14ac:dyDescent="0.35">
      <c r="A243" s="118" t="s">
        <v>284</v>
      </c>
      <c r="M243" s="127">
        <f t="shared" si="9"/>
        <v>0</v>
      </c>
      <c r="N243" s="129" t="e">
        <f t="shared" si="10"/>
        <v>#DIV/0!</v>
      </c>
    </row>
    <row r="244" spans="1:14" ht="15.5" hidden="1" x14ac:dyDescent="0.35">
      <c r="A244" s="118" t="s">
        <v>285</v>
      </c>
      <c r="M244" s="127">
        <f t="shared" si="9"/>
        <v>0</v>
      </c>
      <c r="N244" s="129" t="e">
        <f t="shared" si="10"/>
        <v>#DIV/0!</v>
      </c>
    </row>
    <row r="245" spans="1:14" ht="15.5" hidden="1" x14ac:dyDescent="0.35">
      <c r="A245" s="118" t="s">
        <v>286</v>
      </c>
      <c r="M245" s="127">
        <f t="shared" si="9"/>
        <v>0</v>
      </c>
      <c r="N245" s="129" t="e">
        <f t="shared" si="10"/>
        <v>#DIV/0!</v>
      </c>
    </row>
    <row r="246" spans="1:14" ht="15.5" hidden="1" x14ac:dyDescent="0.35">
      <c r="A246" s="118" t="s">
        <v>287</v>
      </c>
      <c r="M246" s="127">
        <f t="shared" si="9"/>
        <v>0</v>
      </c>
      <c r="N246" s="129" t="e">
        <f t="shared" si="10"/>
        <v>#DIV/0!</v>
      </c>
    </row>
    <row r="247" spans="1:14" ht="15.5" hidden="1" x14ac:dyDescent="0.35">
      <c r="A247" s="118" t="s">
        <v>288</v>
      </c>
      <c r="M247" s="127">
        <f t="shared" si="9"/>
        <v>0</v>
      </c>
      <c r="N247" s="129" t="e">
        <f t="shared" si="10"/>
        <v>#DIV/0!</v>
      </c>
    </row>
    <row r="248" spans="1:14" ht="15.5" hidden="1" x14ac:dyDescent="0.35">
      <c r="A248" s="118" t="s">
        <v>289</v>
      </c>
      <c r="M248" s="127">
        <f t="shared" si="9"/>
        <v>0</v>
      </c>
      <c r="N248" s="129" t="e">
        <f t="shared" si="10"/>
        <v>#DIV/0!</v>
      </c>
    </row>
    <row r="249" spans="1:14" ht="15.5" hidden="1" x14ac:dyDescent="0.35">
      <c r="A249" s="118" t="s">
        <v>290</v>
      </c>
      <c r="M249" s="127">
        <f t="shared" si="9"/>
        <v>0</v>
      </c>
      <c r="N249" s="129" t="e">
        <f t="shared" si="10"/>
        <v>#DIV/0!</v>
      </c>
    </row>
    <row r="250" spans="1:14" ht="15.5" hidden="1" x14ac:dyDescent="0.35">
      <c r="A250" s="118" t="s">
        <v>291</v>
      </c>
      <c r="M250" s="127">
        <f t="shared" si="9"/>
        <v>0</v>
      </c>
      <c r="N250" s="129" t="e">
        <f t="shared" si="10"/>
        <v>#DIV/0!</v>
      </c>
    </row>
    <row r="251" spans="1:14" ht="15.5" hidden="1" x14ac:dyDescent="0.35">
      <c r="A251" s="118" t="s">
        <v>292</v>
      </c>
      <c r="M251" s="127">
        <f t="shared" si="9"/>
        <v>0</v>
      </c>
      <c r="N251" s="129" t="e">
        <f t="shared" si="10"/>
        <v>#DIV/0!</v>
      </c>
    </row>
    <row r="252" spans="1:14" ht="15.5" hidden="1" x14ac:dyDescent="0.35">
      <c r="A252" s="118" t="s">
        <v>293</v>
      </c>
      <c r="M252" s="127">
        <f t="shared" si="9"/>
        <v>0</v>
      </c>
      <c r="N252" s="129" t="e">
        <f t="shared" si="10"/>
        <v>#DIV/0!</v>
      </c>
    </row>
    <row r="253" spans="1:14" ht="15.5" hidden="1" x14ac:dyDescent="0.35">
      <c r="A253" s="118" t="s">
        <v>294</v>
      </c>
      <c r="M253" s="127">
        <f t="shared" si="9"/>
        <v>0</v>
      </c>
      <c r="N253" s="129" t="e">
        <f t="shared" si="10"/>
        <v>#DIV/0!</v>
      </c>
    </row>
    <row r="254" spans="1:14" ht="15.5" hidden="1" x14ac:dyDescent="0.35">
      <c r="A254" s="118" t="s">
        <v>295</v>
      </c>
      <c r="M254" s="127">
        <f t="shared" si="9"/>
        <v>0</v>
      </c>
      <c r="N254" s="129" t="e">
        <f t="shared" si="10"/>
        <v>#DIV/0!</v>
      </c>
    </row>
    <row r="255" spans="1:14" ht="15.5" hidden="1" x14ac:dyDescent="0.35">
      <c r="A255" s="118" t="s">
        <v>296</v>
      </c>
      <c r="M255" s="127">
        <f t="shared" si="9"/>
        <v>0</v>
      </c>
      <c r="N255" s="129" t="e">
        <f t="shared" si="10"/>
        <v>#DIV/0!</v>
      </c>
    </row>
    <row r="256" spans="1:14" ht="15.5" hidden="1" x14ac:dyDescent="0.35">
      <c r="A256" s="118" t="s">
        <v>297</v>
      </c>
      <c r="M256" s="127">
        <f t="shared" si="9"/>
        <v>0</v>
      </c>
      <c r="N256" s="129" t="e">
        <f t="shared" si="10"/>
        <v>#DIV/0!</v>
      </c>
    </row>
    <row r="257" spans="1:14" ht="15.5" hidden="1" x14ac:dyDescent="0.35">
      <c r="A257" s="118" t="s">
        <v>298</v>
      </c>
      <c r="M257" s="127">
        <f t="shared" si="9"/>
        <v>0</v>
      </c>
      <c r="N257" s="129" t="e">
        <f t="shared" si="10"/>
        <v>#DIV/0!</v>
      </c>
    </row>
    <row r="258" spans="1:14" ht="15.5" hidden="1" x14ac:dyDescent="0.35">
      <c r="A258" s="118" t="s">
        <v>299</v>
      </c>
      <c r="M258" s="127">
        <f t="shared" si="9"/>
        <v>0</v>
      </c>
      <c r="N258" s="129" t="e">
        <f t="shared" si="10"/>
        <v>#DIV/0!</v>
      </c>
    </row>
    <row r="259" spans="1:14" ht="15.5" hidden="1" x14ac:dyDescent="0.35">
      <c r="A259" s="118" t="s">
        <v>300</v>
      </c>
      <c r="M259" s="127">
        <f t="shared" si="9"/>
        <v>0</v>
      </c>
      <c r="N259" s="129" t="e">
        <f t="shared" si="10"/>
        <v>#DIV/0!</v>
      </c>
    </row>
    <row r="260" spans="1:14" ht="15.5" hidden="1" x14ac:dyDescent="0.35">
      <c r="A260" s="118" t="s">
        <v>301</v>
      </c>
      <c r="M260" s="127">
        <f t="shared" si="9"/>
        <v>0</v>
      </c>
      <c r="N260" s="129" t="e">
        <f t="shared" si="10"/>
        <v>#DIV/0!</v>
      </c>
    </row>
    <row r="261" spans="1:14" ht="15.5" hidden="1" x14ac:dyDescent="0.35">
      <c r="A261" s="118" t="s">
        <v>302</v>
      </c>
      <c r="M261" s="127">
        <f t="shared" si="9"/>
        <v>0</v>
      </c>
      <c r="N261" s="129" t="e">
        <f t="shared" si="10"/>
        <v>#DIV/0!</v>
      </c>
    </row>
    <row r="262" spans="1:14" ht="15.5" hidden="1" x14ac:dyDescent="0.35">
      <c r="A262" s="118" t="s">
        <v>303</v>
      </c>
      <c r="M262" s="127">
        <f t="shared" si="9"/>
        <v>0</v>
      </c>
      <c r="N262" s="129" t="e">
        <f t="shared" si="10"/>
        <v>#DIV/0!</v>
      </c>
    </row>
    <row r="263" spans="1:14" ht="15.5" hidden="1" x14ac:dyDescent="0.35">
      <c r="A263" s="118" t="s">
        <v>304</v>
      </c>
      <c r="M263" s="127">
        <f t="shared" si="9"/>
        <v>0</v>
      </c>
      <c r="N263" s="129" t="e">
        <f t="shared" si="10"/>
        <v>#DIV/0!</v>
      </c>
    </row>
    <row r="264" spans="1:14" ht="15.5" hidden="1" x14ac:dyDescent="0.35">
      <c r="A264" s="118" t="s">
        <v>305</v>
      </c>
      <c r="M264" s="127">
        <f t="shared" si="9"/>
        <v>0</v>
      </c>
      <c r="N264" s="129" t="e">
        <f t="shared" si="10"/>
        <v>#DIV/0!</v>
      </c>
    </row>
    <row r="265" spans="1:14" ht="15.5" hidden="1" x14ac:dyDescent="0.35">
      <c r="A265" s="118" t="s">
        <v>306</v>
      </c>
      <c r="M265" s="127">
        <f t="shared" si="9"/>
        <v>0</v>
      </c>
      <c r="N265" s="129" t="e">
        <f t="shared" si="10"/>
        <v>#DIV/0!</v>
      </c>
    </row>
    <row r="266" spans="1:14" ht="15.5" hidden="1" x14ac:dyDescent="0.35">
      <c r="A266" s="118" t="s">
        <v>307</v>
      </c>
      <c r="M266" s="127">
        <f t="shared" si="9"/>
        <v>0</v>
      </c>
      <c r="N266" s="129" t="e">
        <f t="shared" si="10"/>
        <v>#DIV/0!</v>
      </c>
    </row>
    <row r="267" spans="1:14" ht="15.5" hidden="1" x14ac:dyDescent="0.35">
      <c r="A267" s="118" t="s">
        <v>308</v>
      </c>
      <c r="M267" s="127">
        <f t="shared" si="9"/>
        <v>0</v>
      </c>
      <c r="N267" s="129" t="e">
        <f t="shared" si="10"/>
        <v>#DIV/0!</v>
      </c>
    </row>
    <row r="268" spans="1:14" ht="15.5" hidden="1" x14ac:dyDescent="0.35">
      <c r="A268" s="118" t="s">
        <v>309</v>
      </c>
      <c r="M268" s="127">
        <f t="shared" si="9"/>
        <v>0</v>
      </c>
      <c r="N268" s="129" t="e">
        <f t="shared" si="10"/>
        <v>#DIV/0!</v>
      </c>
    </row>
    <row r="269" spans="1:14" ht="15.5" hidden="1" x14ac:dyDescent="0.35">
      <c r="A269" s="118" t="s">
        <v>310</v>
      </c>
      <c r="M269" s="127">
        <f t="shared" si="9"/>
        <v>0</v>
      </c>
      <c r="N269" s="129" t="e">
        <f t="shared" si="10"/>
        <v>#DIV/0!</v>
      </c>
    </row>
    <row r="270" spans="1:14" ht="15.5" hidden="1" x14ac:dyDescent="0.35">
      <c r="A270" s="118" t="s">
        <v>311</v>
      </c>
      <c r="M270" s="127">
        <f t="shared" ref="M270:M333" si="11">L270-K270</f>
        <v>0</v>
      </c>
      <c r="N270" s="129" t="e">
        <f t="shared" ref="N270:N333" si="12">L270/K270-1</f>
        <v>#DIV/0!</v>
      </c>
    </row>
    <row r="271" spans="1:14" ht="15.5" hidden="1" x14ac:dyDescent="0.35">
      <c r="A271" s="118" t="s">
        <v>312</v>
      </c>
      <c r="M271" s="127">
        <f t="shared" si="11"/>
        <v>0</v>
      </c>
      <c r="N271" s="129" t="e">
        <f t="shared" si="12"/>
        <v>#DIV/0!</v>
      </c>
    </row>
    <row r="272" spans="1:14" ht="15.5" hidden="1" x14ac:dyDescent="0.35">
      <c r="A272" s="118" t="s">
        <v>313</v>
      </c>
      <c r="M272" s="127">
        <f t="shared" si="11"/>
        <v>0</v>
      </c>
      <c r="N272" s="129" t="e">
        <f t="shared" si="12"/>
        <v>#DIV/0!</v>
      </c>
    </row>
    <row r="273" spans="1:14" ht="15.5" hidden="1" x14ac:dyDescent="0.35">
      <c r="A273" s="118" t="s">
        <v>314</v>
      </c>
      <c r="M273" s="127">
        <f t="shared" si="11"/>
        <v>0</v>
      </c>
      <c r="N273" s="129" t="e">
        <f t="shared" si="12"/>
        <v>#DIV/0!</v>
      </c>
    </row>
    <row r="274" spans="1:14" ht="15.5" hidden="1" x14ac:dyDescent="0.35">
      <c r="A274" s="118" t="s">
        <v>315</v>
      </c>
      <c r="M274" s="127">
        <f t="shared" si="11"/>
        <v>0</v>
      </c>
      <c r="N274" s="129" t="e">
        <f t="shared" si="12"/>
        <v>#DIV/0!</v>
      </c>
    </row>
    <row r="275" spans="1:14" ht="15.5" hidden="1" x14ac:dyDescent="0.35">
      <c r="A275" s="118" t="s">
        <v>316</v>
      </c>
      <c r="M275" s="127">
        <f t="shared" si="11"/>
        <v>0</v>
      </c>
      <c r="N275" s="129" t="e">
        <f t="shared" si="12"/>
        <v>#DIV/0!</v>
      </c>
    </row>
    <row r="276" spans="1:14" ht="15.5" hidden="1" x14ac:dyDescent="0.35">
      <c r="A276" s="118" t="s">
        <v>317</v>
      </c>
      <c r="M276" s="127">
        <f t="shared" si="11"/>
        <v>0</v>
      </c>
      <c r="N276" s="129" t="e">
        <f t="shared" si="12"/>
        <v>#DIV/0!</v>
      </c>
    </row>
    <row r="277" spans="1:14" ht="15.5" hidden="1" x14ac:dyDescent="0.35">
      <c r="A277" s="118" t="s">
        <v>318</v>
      </c>
      <c r="M277" s="127">
        <f t="shared" si="11"/>
        <v>0</v>
      </c>
      <c r="N277" s="129" t="e">
        <f t="shared" si="12"/>
        <v>#DIV/0!</v>
      </c>
    </row>
    <row r="278" spans="1:14" ht="15.5" hidden="1" x14ac:dyDescent="0.35">
      <c r="A278" s="118" t="s">
        <v>319</v>
      </c>
      <c r="M278" s="127">
        <f t="shared" si="11"/>
        <v>0</v>
      </c>
      <c r="N278" s="129" t="e">
        <f t="shared" si="12"/>
        <v>#DIV/0!</v>
      </c>
    </row>
    <row r="279" spans="1:14" ht="15.5" hidden="1" x14ac:dyDescent="0.35">
      <c r="A279" s="118" t="s">
        <v>320</v>
      </c>
      <c r="M279" s="127">
        <f t="shared" si="11"/>
        <v>0</v>
      </c>
      <c r="N279" s="129" t="e">
        <f t="shared" si="12"/>
        <v>#DIV/0!</v>
      </c>
    </row>
    <row r="280" spans="1:14" ht="15.5" hidden="1" x14ac:dyDescent="0.35">
      <c r="A280" s="118" t="s">
        <v>321</v>
      </c>
      <c r="M280" s="127">
        <f t="shared" si="11"/>
        <v>0</v>
      </c>
      <c r="N280" s="129" t="e">
        <f t="shared" si="12"/>
        <v>#DIV/0!</v>
      </c>
    </row>
    <row r="281" spans="1:14" ht="15.5" hidden="1" x14ac:dyDescent="0.35">
      <c r="A281" s="118" t="s">
        <v>322</v>
      </c>
      <c r="M281" s="127">
        <f t="shared" si="11"/>
        <v>0</v>
      </c>
      <c r="N281" s="129" t="e">
        <f t="shared" si="12"/>
        <v>#DIV/0!</v>
      </c>
    </row>
    <row r="282" spans="1:14" ht="15.5" hidden="1" x14ac:dyDescent="0.35">
      <c r="A282" s="118" t="s">
        <v>323</v>
      </c>
      <c r="M282" s="127">
        <f t="shared" si="11"/>
        <v>0</v>
      </c>
      <c r="N282" s="129" t="e">
        <f t="shared" si="12"/>
        <v>#DIV/0!</v>
      </c>
    </row>
    <row r="283" spans="1:14" ht="15.5" hidden="1" x14ac:dyDescent="0.35">
      <c r="A283" s="118" t="s">
        <v>324</v>
      </c>
      <c r="M283" s="127">
        <f t="shared" si="11"/>
        <v>0</v>
      </c>
      <c r="N283" s="129" t="e">
        <f t="shared" si="12"/>
        <v>#DIV/0!</v>
      </c>
    </row>
    <row r="284" spans="1:14" ht="15.5" hidden="1" x14ac:dyDescent="0.35">
      <c r="A284" s="118" t="s">
        <v>325</v>
      </c>
      <c r="M284" s="127">
        <f t="shared" si="11"/>
        <v>0</v>
      </c>
      <c r="N284" s="129" t="e">
        <f t="shared" si="12"/>
        <v>#DIV/0!</v>
      </c>
    </row>
    <row r="285" spans="1:14" ht="15.5" hidden="1" x14ac:dyDescent="0.35">
      <c r="A285" s="118" t="s">
        <v>326</v>
      </c>
      <c r="M285" s="127">
        <f t="shared" si="11"/>
        <v>0</v>
      </c>
      <c r="N285" s="129" t="e">
        <f t="shared" si="12"/>
        <v>#DIV/0!</v>
      </c>
    </row>
    <row r="286" spans="1:14" ht="15.5" hidden="1" x14ac:dyDescent="0.35">
      <c r="A286" s="118" t="s">
        <v>327</v>
      </c>
      <c r="M286" s="127">
        <f t="shared" si="11"/>
        <v>0</v>
      </c>
      <c r="N286" s="129" t="e">
        <f t="shared" si="12"/>
        <v>#DIV/0!</v>
      </c>
    </row>
    <row r="287" spans="1:14" ht="15.5" hidden="1" x14ac:dyDescent="0.35">
      <c r="A287" s="118" t="s">
        <v>328</v>
      </c>
      <c r="M287" s="127">
        <f t="shared" si="11"/>
        <v>0</v>
      </c>
      <c r="N287" s="129" t="e">
        <f t="shared" si="12"/>
        <v>#DIV/0!</v>
      </c>
    </row>
    <row r="288" spans="1:14" ht="15.5" hidden="1" x14ac:dyDescent="0.35">
      <c r="A288" s="118" t="s">
        <v>329</v>
      </c>
      <c r="M288" s="127">
        <f t="shared" si="11"/>
        <v>0</v>
      </c>
      <c r="N288" s="129" t="e">
        <f t="shared" si="12"/>
        <v>#DIV/0!</v>
      </c>
    </row>
    <row r="289" spans="1:14" ht="15.5" hidden="1" x14ac:dyDescent="0.35">
      <c r="A289" s="118" t="s">
        <v>330</v>
      </c>
      <c r="M289" s="127">
        <f t="shared" si="11"/>
        <v>0</v>
      </c>
      <c r="N289" s="129" t="e">
        <f t="shared" si="12"/>
        <v>#DIV/0!</v>
      </c>
    </row>
    <row r="290" spans="1:14" ht="15.5" hidden="1" x14ac:dyDescent="0.35">
      <c r="A290" s="118" t="s">
        <v>331</v>
      </c>
      <c r="M290" s="127">
        <f t="shared" si="11"/>
        <v>0</v>
      </c>
      <c r="N290" s="129" t="e">
        <f t="shared" si="12"/>
        <v>#DIV/0!</v>
      </c>
    </row>
    <row r="291" spans="1:14" ht="15.5" hidden="1" x14ac:dyDescent="0.35">
      <c r="A291" s="118" t="s">
        <v>332</v>
      </c>
      <c r="M291" s="127">
        <f t="shared" si="11"/>
        <v>0</v>
      </c>
      <c r="N291" s="129" t="e">
        <f t="shared" si="12"/>
        <v>#DIV/0!</v>
      </c>
    </row>
    <row r="292" spans="1:14" ht="15.5" hidden="1" x14ac:dyDescent="0.35">
      <c r="A292" s="118" t="s">
        <v>333</v>
      </c>
      <c r="M292" s="127">
        <f t="shared" si="11"/>
        <v>0</v>
      </c>
      <c r="N292" s="129" t="e">
        <f t="shared" si="12"/>
        <v>#DIV/0!</v>
      </c>
    </row>
    <row r="293" spans="1:14" ht="15.5" hidden="1" x14ac:dyDescent="0.35">
      <c r="A293" s="118" t="s">
        <v>334</v>
      </c>
      <c r="M293" s="127">
        <f t="shared" si="11"/>
        <v>0</v>
      </c>
      <c r="N293" s="129" t="e">
        <f t="shared" si="12"/>
        <v>#DIV/0!</v>
      </c>
    </row>
    <row r="294" spans="1:14" ht="15.5" hidden="1" x14ac:dyDescent="0.35">
      <c r="A294" s="118" t="s">
        <v>335</v>
      </c>
      <c r="M294" s="127">
        <f t="shared" si="11"/>
        <v>0</v>
      </c>
      <c r="N294" s="129" t="e">
        <f t="shared" si="12"/>
        <v>#DIV/0!</v>
      </c>
    </row>
    <row r="295" spans="1:14" ht="15.5" hidden="1" x14ac:dyDescent="0.35">
      <c r="A295" s="118" t="s">
        <v>336</v>
      </c>
      <c r="M295" s="127">
        <f t="shared" si="11"/>
        <v>0</v>
      </c>
      <c r="N295" s="129" t="e">
        <f t="shared" si="12"/>
        <v>#DIV/0!</v>
      </c>
    </row>
    <row r="296" spans="1:14" ht="15.5" hidden="1" x14ac:dyDescent="0.35">
      <c r="A296" s="118" t="s">
        <v>337</v>
      </c>
      <c r="M296" s="127">
        <f t="shared" si="11"/>
        <v>0</v>
      </c>
      <c r="N296" s="129" t="e">
        <f t="shared" si="12"/>
        <v>#DIV/0!</v>
      </c>
    </row>
    <row r="297" spans="1:14" ht="15.5" hidden="1" x14ac:dyDescent="0.35">
      <c r="A297" s="118" t="s">
        <v>338</v>
      </c>
      <c r="M297" s="127">
        <f t="shared" si="11"/>
        <v>0</v>
      </c>
      <c r="N297" s="129" t="e">
        <f t="shared" si="12"/>
        <v>#DIV/0!</v>
      </c>
    </row>
    <row r="298" spans="1:14" ht="15.5" hidden="1" x14ac:dyDescent="0.35">
      <c r="A298" s="118" t="s">
        <v>339</v>
      </c>
      <c r="M298" s="127">
        <f t="shared" si="11"/>
        <v>0</v>
      </c>
      <c r="N298" s="129" t="e">
        <f t="shared" si="12"/>
        <v>#DIV/0!</v>
      </c>
    </row>
    <row r="299" spans="1:14" ht="15.5" hidden="1" x14ac:dyDescent="0.35">
      <c r="A299" s="118" t="s">
        <v>340</v>
      </c>
      <c r="M299" s="127">
        <f t="shared" si="11"/>
        <v>0</v>
      </c>
      <c r="N299" s="129" t="e">
        <f t="shared" si="12"/>
        <v>#DIV/0!</v>
      </c>
    </row>
    <row r="300" spans="1:14" ht="15.5" hidden="1" x14ac:dyDescent="0.35">
      <c r="A300" s="118" t="s">
        <v>341</v>
      </c>
      <c r="M300" s="127">
        <f t="shared" si="11"/>
        <v>0</v>
      </c>
      <c r="N300" s="129" t="e">
        <f t="shared" si="12"/>
        <v>#DIV/0!</v>
      </c>
    </row>
    <row r="301" spans="1:14" ht="15.5" hidden="1" x14ac:dyDescent="0.35">
      <c r="A301" s="118" t="s">
        <v>342</v>
      </c>
      <c r="M301" s="127">
        <f t="shared" si="11"/>
        <v>0</v>
      </c>
      <c r="N301" s="129" t="e">
        <f t="shared" si="12"/>
        <v>#DIV/0!</v>
      </c>
    </row>
    <row r="302" spans="1:14" ht="15.5" hidden="1" x14ac:dyDescent="0.35">
      <c r="A302" s="118" t="s">
        <v>343</v>
      </c>
      <c r="M302" s="127">
        <f t="shared" si="11"/>
        <v>0</v>
      </c>
      <c r="N302" s="129" t="e">
        <f t="shared" si="12"/>
        <v>#DIV/0!</v>
      </c>
    </row>
    <row r="303" spans="1:14" ht="15.5" hidden="1" x14ac:dyDescent="0.35">
      <c r="A303" s="118" t="s">
        <v>344</v>
      </c>
      <c r="M303" s="127">
        <f t="shared" si="11"/>
        <v>0</v>
      </c>
      <c r="N303" s="129" t="e">
        <f t="shared" si="12"/>
        <v>#DIV/0!</v>
      </c>
    </row>
    <row r="304" spans="1:14" ht="15.5" hidden="1" x14ac:dyDescent="0.35">
      <c r="A304" s="118" t="s">
        <v>345</v>
      </c>
      <c r="M304" s="127">
        <f t="shared" si="11"/>
        <v>0</v>
      </c>
      <c r="N304" s="129" t="e">
        <f t="shared" si="12"/>
        <v>#DIV/0!</v>
      </c>
    </row>
    <row r="305" spans="1:14" ht="15.5" hidden="1" x14ac:dyDescent="0.35">
      <c r="A305" s="118" t="s">
        <v>346</v>
      </c>
      <c r="M305" s="127">
        <f t="shared" si="11"/>
        <v>0</v>
      </c>
      <c r="N305" s="129" t="e">
        <f t="shared" si="12"/>
        <v>#DIV/0!</v>
      </c>
    </row>
    <row r="306" spans="1:14" ht="15.5" hidden="1" x14ac:dyDescent="0.35">
      <c r="A306" s="118" t="s">
        <v>347</v>
      </c>
      <c r="M306" s="127">
        <f t="shared" si="11"/>
        <v>0</v>
      </c>
      <c r="N306" s="129" t="e">
        <f t="shared" si="12"/>
        <v>#DIV/0!</v>
      </c>
    </row>
    <row r="307" spans="1:14" ht="15.5" hidden="1" x14ac:dyDescent="0.35">
      <c r="A307" s="118" t="s">
        <v>348</v>
      </c>
      <c r="M307" s="127">
        <f t="shared" si="11"/>
        <v>0</v>
      </c>
      <c r="N307" s="129" t="e">
        <f t="shared" si="12"/>
        <v>#DIV/0!</v>
      </c>
    </row>
    <row r="308" spans="1:14" ht="15.5" hidden="1" x14ac:dyDescent="0.35">
      <c r="A308" s="118" t="s">
        <v>349</v>
      </c>
      <c r="M308" s="127">
        <f t="shared" si="11"/>
        <v>0</v>
      </c>
      <c r="N308" s="129" t="e">
        <f t="shared" si="12"/>
        <v>#DIV/0!</v>
      </c>
    </row>
    <row r="309" spans="1:14" ht="15.5" hidden="1" x14ac:dyDescent="0.35">
      <c r="A309" s="118" t="s">
        <v>350</v>
      </c>
      <c r="M309" s="127">
        <f t="shared" si="11"/>
        <v>0</v>
      </c>
      <c r="N309" s="129" t="e">
        <f t="shared" si="12"/>
        <v>#DIV/0!</v>
      </c>
    </row>
    <row r="310" spans="1:14" ht="15.5" hidden="1" x14ac:dyDescent="0.35">
      <c r="A310" s="118" t="s">
        <v>351</v>
      </c>
      <c r="M310" s="127">
        <f t="shared" si="11"/>
        <v>0</v>
      </c>
      <c r="N310" s="129" t="e">
        <f t="shared" si="12"/>
        <v>#DIV/0!</v>
      </c>
    </row>
    <row r="311" spans="1:14" ht="15.5" hidden="1" x14ac:dyDescent="0.35">
      <c r="A311" s="118" t="s">
        <v>352</v>
      </c>
      <c r="M311" s="127">
        <f t="shared" si="11"/>
        <v>0</v>
      </c>
      <c r="N311" s="129" t="e">
        <f t="shared" si="12"/>
        <v>#DIV/0!</v>
      </c>
    </row>
    <row r="312" spans="1:14" ht="15.5" hidden="1" x14ac:dyDescent="0.35">
      <c r="A312" s="118" t="s">
        <v>353</v>
      </c>
      <c r="M312" s="127">
        <f t="shared" si="11"/>
        <v>0</v>
      </c>
      <c r="N312" s="129" t="e">
        <f t="shared" si="12"/>
        <v>#DIV/0!</v>
      </c>
    </row>
    <row r="313" spans="1:14" ht="15.5" hidden="1" x14ac:dyDescent="0.35">
      <c r="A313" s="118" t="s">
        <v>354</v>
      </c>
      <c r="M313" s="127">
        <f t="shared" si="11"/>
        <v>0</v>
      </c>
      <c r="N313" s="129" t="e">
        <f t="shared" si="12"/>
        <v>#DIV/0!</v>
      </c>
    </row>
    <row r="314" spans="1:14" ht="15.5" hidden="1" x14ac:dyDescent="0.35">
      <c r="A314" s="118" t="s">
        <v>355</v>
      </c>
      <c r="M314" s="127">
        <f t="shared" si="11"/>
        <v>0</v>
      </c>
      <c r="N314" s="129" t="e">
        <f t="shared" si="12"/>
        <v>#DIV/0!</v>
      </c>
    </row>
    <row r="315" spans="1:14" ht="15.5" hidden="1" x14ac:dyDescent="0.35">
      <c r="A315" s="118" t="s">
        <v>356</v>
      </c>
      <c r="M315" s="127">
        <f t="shared" si="11"/>
        <v>0</v>
      </c>
      <c r="N315" s="129" t="e">
        <f t="shared" si="12"/>
        <v>#DIV/0!</v>
      </c>
    </row>
    <row r="316" spans="1:14" ht="15.5" hidden="1" x14ac:dyDescent="0.35">
      <c r="A316" s="118" t="s">
        <v>357</v>
      </c>
      <c r="M316" s="127">
        <f t="shared" si="11"/>
        <v>0</v>
      </c>
      <c r="N316" s="129" t="e">
        <f t="shared" si="12"/>
        <v>#DIV/0!</v>
      </c>
    </row>
    <row r="317" spans="1:14" ht="15.5" hidden="1" x14ac:dyDescent="0.35">
      <c r="A317" s="118" t="s">
        <v>358</v>
      </c>
      <c r="M317" s="127">
        <f t="shared" si="11"/>
        <v>0</v>
      </c>
      <c r="N317" s="129" t="e">
        <f t="shared" si="12"/>
        <v>#DIV/0!</v>
      </c>
    </row>
    <row r="318" spans="1:14" ht="15.5" hidden="1" x14ac:dyDescent="0.35">
      <c r="A318" s="118" t="s">
        <v>359</v>
      </c>
      <c r="M318" s="127">
        <f t="shared" si="11"/>
        <v>0</v>
      </c>
      <c r="N318" s="129" t="e">
        <f t="shared" si="12"/>
        <v>#DIV/0!</v>
      </c>
    </row>
    <row r="319" spans="1:14" ht="15.5" hidden="1" x14ac:dyDescent="0.35">
      <c r="A319" s="118" t="s">
        <v>360</v>
      </c>
      <c r="M319" s="127">
        <f t="shared" si="11"/>
        <v>0</v>
      </c>
      <c r="N319" s="129" t="e">
        <f t="shared" si="12"/>
        <v>#DIV/0!</v>
      </c>
    </row>
    <row r="320" spans="1:14" ht="15.5" hidden="1" x14ac:dyDescent="0.35">
      <c r="A320" s="118" t="s">
        <v>361</v>
      </c>
      <c r="M320" s="127">
        <f t="shared" si="11"/>
        <v>0</v>
      </c>
      <c r="N320" s="129" t="e">
        <f t="shared" si="12"/>
        <v>#DIV/0!</v>
      </c>
    </row>
    <row r="321" spans="1:14" ht="15.5" hidden="1" x14ac:dyDescent="0.35">
      <c r="A321" s="118" t="s">
        <v>362</v>
      </c>
      <c r="M321" s="127">
        <f t="shared" si="11"/>
        <v>0</v>
      </c>
      <c r="N321" s="129" t="e">
        <f t="shared" si="12"/>
        <v>#DIV/0!</v>
      </c>
    </row>
    <row r="322" spans="1:14" ht="15.5" hidden="1" x14ac:dyDescent="0.35">
      <c r="A322" s="118" t="s">
        <v>363</v>
      </c>
      <c r="M322" s="127">
        <f t="shared" si="11"/>
        <v>0</v>
      </c>
      <c r="N322" s="129" t="e">
        <f t="shared" si="12"/>
        <v>#DIV/0!</v>
      </c>
    </row>
    <row r="323" spans="1:14" ht="15.5" hidden="1" x14ac:dyDescent="0.35">
      <c r="A323" s="118" t="s">
        <v>364</v>
      </c>
      <c r="M323" s="127">
        <f t="shared" si="11"/>
        <v>0</v>
      </c>
      <c r="N323" s="129" t="e">
        <f t="shared" si="12"/>
        <v>#DIV/0!</v>
      </c>
    </row>
    <row r="324" spans="1:14" ht="15.5" hidden="1" x14ac:dyDescent="0.35">
      <c r="A324" s="118" t="s">
        <v>365</v>
      </c>
      <c r="M324" s="127">
        <f t="shared" si="11"/>
        <v>0</v>
      </c>
      <c r="N324" s="129" t="e">
        <f t="shared" si="12"/>
        <v>#DIV/0!</v>
      </c>
    </row>
    <row r="325" spans="1:14" ht="15.5" hidden="1" x14ac:dyDescent="0.35">
      <c r="A325" s="118" t="s">
        <v>366</v>
      </c>
      <c r="M325" s="127">
        <f t="shared" si="11"/>
        <v>0</v>
      </c>
      <c r="N325" s="129" t="e">
        <f t="shared" si="12"/>
        <v>#DIV/0!</v>
      </c>
    </row>
    <row r="326" spans="1:14" ht="15.5" hidden="1" x14ac:dyDescent="0.35">
      <c r="A326" s="118" t="s">
        <v>367</v>
      </c>
      <c r="M326" s="127">
        <f t="shared" si="11"/>
        <v>0</v>
      </c>
      <c r="N326" s="129" t="e">
        <f t="shared" si="12"/>
        <v>#DIV/0!</v>
      </c>
    </row>
    <row r="327" spans="1:14" ht="15.5" hidden="1" x14ac:dyDescent="0.35">
      <c r="A327" s="118" t="s">
        <v>368</v>
      </c>
      <c r="M327" s="127">
        <f t="shared" si="11"/>
        <v>0</v>
      </c>
      <c r="N327" s="129" t="e">
        <f t="shared" si="12"/>
        <v>#DIV/0!</v>
      </c>
    </row>
    <row r="328" spans="1:14" ht="15.5" hidden="1" x14ac:dyDescent="0.35">
      <c r="A328" s="118" t="s">
        <v>369</v>
      </c>
      <c r="M328" s="127">
        <f t="shared" si="11"/>
        <v>0</v>
      </c>
      <c r="N328" s="129" t="e">
        <f t="shared" si="12"/>
        <v>#DIV/0!</v>
      </c>
    </row>
    <row r="329" spans="1:14" ht="15.5" hidden="1" x14ac:dyDescent="0.35">
      <c r="A329" s="118" t="s">
        <v>370</v>
      </c>
      <c r="M329" s="127">
        <f t="shared" si="11"/>
        <v>0</v>
      </c>
      <c r="N329" s="129" t="e">
        <f t="shared" si="12"/>
        <v>#DIV/0!</v>
      </c>
    </row>
    <row r="330" spans="1:14" ht="15.5" hidden="1" x14ac:dyDescent="0.35">
      <c r="A330" s="118" t="s">
        <v>371</v>
      </c>
      <c r="M330" s="127">
        <f t="shared" si="11"/>
        <v>0</v>
      </c>
      <c r="N330" s="129" t="e">
        <f t="shared" si="12"/>
        <v>#DIV/0!</v>
      </c>
    </row>
    <row r="331" spans="1:14" ht="15.5" hidden="1" x14ac:dyDescent="0.35">
      <c r="A331" s="118" t="s">
        <v>372</v>
      </c>
      <c r="M331" s="127">
        <f t="shared" si="11"/>
        <v>0</v>
      </c>
      <c r="N331" s="129" t="e">
        <f t="shared" si="12"/>
        <v>#DIV/0!</v>
      </c>
    </row>
    <row r="332" spans="1:14" ht="15.5" hidden="1" x14ac:dyDescent="0.35">
      <c r="A332" s="118" t="s">
        <v>373</v>
      </c>
      <c r="M332" s="127">
        <f t="shared" si="11"/>
        <v>0</v>
      </c>
      <c r="N332" s="129" t="e">
        <f t="shared" si="12"/>
        <v>#DIV/0!</v>
      </c>
    </row>
    <row r="333" spans="1:14" ht="15.5" hidden="1" x14ac:dyDescent="0.35">
      <c r="A333" s="118" t="s">
        <v>374</v>
      </c>
      <c r="M333" s="127">
        <f t="shared" si="11"/>
        <v>0</v>
      </c>
      <c r="N333" s="129" t="e">
        <f t="shared" si="12"/>
        <v>#DIV/0!</v>
      </c>
    </row>
    <row r="334" spans="1:14" ht="15.5" hidden="1" x14ac:dyDescent="0.35">
      <c r="A334" s="118" t="s">
        <v>375</v>
      </c>
      <c r="M334" s="127">
        <f t="shared" ref="M334:M343" si="13">L334-K334</f>
        <v>0</v>
      </c>
      <c r="N334" s="129" t="e">
        <f t="shared" ref="N334:N343" si="14">L334/K334-1</f>
        <v>#DIV/0!</v>
      </c>
    </row>
    <row r="335" spans="1:14" ht="15.5" hidden="1" x14ac:dyDescent="0.35">
      <c r="A335" s="118" t="s">
        <v>376</v>
      </c>
      <c r="M335" s="127">
        <f t="shared" si="13"/>
        <v>0</v>
      </c>
      <c r="N335" s="129" t="e">
        <f t="shared" si="14"/>
        <v>#DIV/0!</v>
      </c>
    </row>
    <row r="336" spans="1:14" ht="15.5" hidden="1" x14ac:dyDescent="0.35">
      <c r="A336" s="118" t="s">
        <v>377</v>
      </c>
      <c r="M336" s="127">
        <f t="shared" si="13"/>
        <v>0</v>
      </c>
      <c r="N336" s="129" t="e">
        <f t="shared" si="14"/>
        <v>#DIV/0!</v>
      </c>
    </row>
    <row r="337" spans="1:14" ht="15.5" hidden="1" x14ac:dyDescent="0.35">
      <c r="A337" s="118" t="s">
        <v>378</v>
      </c>
      <c r="M337" s="127">
        <f t="shared" si="13"/>
        <v>0</v>
      </c>
      <c r="N337" s="129" t="e">
        <f t="shared" si="14"/>
        <v>#DIV/0!</v>
      </c>
    </row>
    <row r="338" spans="1:14" ht="15.5" hidden="1" x14ac:dyDescent="0.35">
      <c r="A338" s="118" t="s">
        <v>379</v>
      </c>
      <c r="M338" s="127">
        <f t="shared" si="13"/>
        <v>0</v>
      </c>
      <c r="N338" s="129" t="e">
        <f t="shared" si="14"/>
        <v>#DIV/0!</v>
      </c>
    </row>
    <row r="339" spans="1:14" ht="15.5" hidden="1" x14ac:dyDescent="0.35">
      <c r="A339" s="118" t="s">
        <v>380</v>
      </c>
      <c r="M339" s="127">
        <f t="shared" si="13"/>
        <v>0</v>
      </c>
      <c r="N339" s="129" t="e">
        <f t="shared" si="14"/>
        <v>#DIV/0!</v>
      </c>
    </row>
    <row r="340" spans="1:14" ht="15.5" hidden="1" x14ac:dyDescent="0.35">
      <c r="A340" s="118" t="s">
        <v>381</v>
      </c>
      <c r="M340" s="127">
        <f t="shared" si="13"/>
        <v>0</v>
      </c>
      <c r="N340" s="129" t="e">
        <f t="shared" si="14"/>
        <v>#DIV/0!</v>
      </c>
    </row>
    <row r="341" spans="1:14" ht="15.5" hidden="1" x14ac:dyDescent="0.35">
      <c r="A341" s="118" t="s">
        <v>382</v>
      </c>
      <c r="M341" s="127">
        <f t="shared" si="13"/>
        <v>0</v>
      </c>
      <c r="N341" s="129" t="e">
        <f t="shared" si="14"/>
        <v>#DIV/0!</v>
      </c>
    </row>
    <row r="342" spans="1:14" ht="15.5" hidden="1" x14ac:dyDescent="0.35">
      <c r="A342" s="118" t="s">
        <v>383</v>
      </c>
      <c r="M342" s="127">
        <f t="shared" si="13"/>
        <v>0</v>
      </c>
      <c r="N342" s="129" t="e">
        <f t="shared" si="14"/>
        <v>#DIV/0!</v>
      </c>
    </row>
    <row r="343" spans="1:14" ht="15.5" hidden="1" x14ac:dyDescent="0.35">
      <c r="A343" s="118" t="s">
        <v>384</v>
      </c>
      <c r="M343" s="127">
        <f t="shared" si="13"/>
        <v>0</v>
      </c>
      <c r="N343" s="129" t="e">
        <f t="shared" si="14"/>
        <v>#DIV/0!</v>
      </c>
    </row>
    <row r="344" spans="1:14" x14ac:dyDescent="0.35">
      <c r="M344" s="127"/>
    </row>
  </sheetData>
  <sheetProtection algorithmName="SHA-512" hashValue="Ev4b+tCRJcTgnieJdwtTKkRlQjxvEznzRlv5gs5fEW6sUUfiVZUvt2JGDZwKoRhQu1Z1AFK+TcAolJUgRqV6bQ==" saltValue="B/0ZomwjXEJPoM/ZI89VxQ==" spinCount="100000" sheet="1" objects="1" scenarios="1"/>
  <mergeCells count="5">
    <mergeCell ref="A5:I5"/>
    <mergeCell ref="H7:I7"/>
    <mergeCell ref="A3:I3"/>
    <mergeCell ref="K6:L6"/>
    <mergeCell ref="M6:N6"/>
  </mergeCells>
  <dataValidations count="1">
    <dataValidation type="list" allowBlank="1" showInputMessage="1" showErrorMessage="1" sqref="A3:I3" xr:uid="{C6531D75-FB63-4915-9F8F-7A5ADE747253}">
      <formula1>$A$22:$A$343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F6FE-F97A-4635-89AD-E9DC1F1FB49A}">
  <dimension ref="A1:N343"/>
  <sheetViews>
    <sheetView workbookViewId="0"/>
  </sheetViews>
  <sheetFormatPr defaultColWidth="8.90625" defaultRowHeight="14.5" x14ac:dyDescent="0.35"/>
  <cols>
    <col min="1" max="2" width="4.6328125" style="120" customWidth="1"/>
    <col min="3" max="3" width="1.6328125" style="120" bestFit="1" customWidth="1"/>
    <col min="4" max="4" width="4.6328125" style="144" customWidth="1"/>
    <col min="5" max="6" width="13.54296875" style="120" customWidth="1"/>
    <col min="7" max="7" width="12.08984375" style="120" customWidth="1"/>
    <col min="8" max="8" width="10.08984375" style="120" customWidth="1"/>
    <col min="9" max="9" width="2.6328125" style="120" customWidth="1"/>
    <col min="10" max="13" width="13.6328125" style="120" customWidth="1"/>
    <col min="14" max="14" width="8.90625" style="120"/>
    <col min="15" max="16384" width="8.90625" style="121"/>
  </cols>
  <sheetData>
    <row r="1" spans="1:13" ht="21" x14ac:dyDescent="0.5">
      <c r="A1" s="119" t="s">
        <v>61</v>
      </c>
    </row>
    <row r="3" spans="1:13" x14ac:dyDescent="0.35">
      <c r="A3" s="211" t="s">
        <v>6</v>
      </c>
      <c r="B3" s="212"/>
      <c r="C3" s="212"/>
      <c r="D3" s="212"/>
      <c r="E3" s="212"/>
      <c r="F3" s="212"/>
      <c r="G3" s="212"/>
      <c r="H3" s="213"/>
    </row>
    <row r="5" spans="1:13" x14ac:dyDescent="0.35">
      <c r="A5" s="208" t="s">
        <v>62</v>
      </c>
      <c r="B5" s="208"/>
      <c r="C5" s="208"/>
      <c r="D5" s="208"/>
      <c r="E5" s="208"/>
      <c r="F5" s="208"/>
      <c r="G5" s="208"/>
      <c r="H5" s="208"/>
    </row>
    <row r="7" spans="1:13" x14ac:dyDescent="0.35">
      <c r="E7" s="123" t="s">
        <v>387</v>
      </c>
      <c r="F7" s="123" t="s">
        <v>395</v>
      </c>
      <c r="G7" s="209" t="s">
        <v>47</v>
      </c>
      <c r="H7" s="209"/>
      <c r="J7" s="209" t="s">
        <v>393</v>
      </c>
      <c r="K7" s="209"/>
      <c r="L7" s="209" t="s">
        <v>394</v>
      </c>
      <c r="M7" s="209"/>
    </row>
    <row r="8" spans="1:13" x14ac:dyDescent="0.35">
      <c r="E8" s="123"/>
      <c r="F8" s="123"/>
      <c r="G8" s="122" t="s">
        <v>48</v>
      </c>
      <c r="H8" s="122" t="s">
        <v>49</v>
      </c>
      <c r="J8" s="122" t="s">
        <v>387</v>
      </c>
      <c r="K8" s="122" t="s">
        <v>395</v>
      </c>
      <c r="L8" s="122" t="s">
        <v>16</v>
      </c>
      <c r="M8" s="122" t="s">
        <v>49</v>
      </c>
    </row>
    <row r="9" spans="1:13" x14ac:dyDescent="0.35">
      <c r="A9" s="120" t="s">
        <v>9</v>
      </c>
      <c r="E9" s="149">
        <f>+SUMIF('Tax Base'!$B$4:$B$324,$A$3,'Tax Base'!$E$4:$E$324)</f>
        <v>0</v>
      </c>
      <c r="F9" s="149">
        <f>+SUMIF('Tax Base'!$B$4:$B$324,$A$3,'Tax Base'!$C$4:$C$324)</f>
        <v>0</v>
      </c>
      <c r="G9" s="151">
        <f>+F9-E9</f>
        <v>0</v>
      </c>
      <c r="H9" s="136" t="e">
        <f>+F9/E9-1</f>
        <v>#DIV/0!</v>
      </c>
    </row>
    <row r="10" spans="1:13" x14ac:dyDescent="0.35">
      <c r="A10" s="120" t="s">
        <v>10</v>
      </c>
      <c r="E10" s="149">
        <f>+SUMIF('Tax Base'!$B$4:$B$324,$A$3,'Tax Base'!$F$4:$F$324)</f>
        <v>0</v>
      </c>
      <c r="F10" s="146"/>
      <c r="G10" s="151">
        <f t="shared" ref="G10:G20" si="0">+F10-E10</f>
        <v>0</v>
      </c>
      <c r="H10" s="136" t="e">
        <f t="shared" ref="H10:H20" si="1">+F10/E10-1</f>
        <v>#DIV/0!</v>
      </c>
      <c r="J10" s="127"/>
    </row>
    <row r="11" spans="1:13" ht="15" thickBot="1" x14ac:dyDescent="0.4">
      <c r="A11" s="120" t="s">
        <v>63</v>
      </c>
      <c r="E11" s="150" t="e">
        <f>+E10/E9</f>
        <v>#DIV/0!</v>
      </c>
      <c r="F11" s="150" t="e">
        <f>+F10/F9</f>
        <v>#DIV/0!</v>
      </c>
      <c r="G11" s="151" t="e">
        <f t="shared" si="0"/>
        <v>#DIV/0!</v>
      </c>
      <c r="H11" s="136" t="e">
        <f t="shared" si="1"/>
        <v>#DIV/0!</v>
      </c>
    </row>
    <row r="12" spans="1:13" ht="15" thickTop="1" x14ac:dyDescent="0.35">
      <c r="G12" s="145"/>
      <c r="H12" s="126"/>
    </row>
    <row r="13" spans="1:13" x14ac:dyDescent="0.35">
      <c r="A13" s="120" t="s">
        <v>52</v>
      </c>
      <c r="B13" s="120">
        <v>6</v>
      </c>
      <c r="C13" s="128" t="s">
        <v>53</v>
      </c>
      <c r="D13" s="144">
        <v>9</v>
      </c>
      <c r="E13" s="137" t="e">
        <f t="shared" ref="E13:F15" si="2">+E$16/$D13*$B13</f>
        <v>#DIV/0!</v>
      </c>
      <c r="F13" s="137" t="e">
        <f t="shared" si="2"/>
        <v>#DIV/0!</v>
      </c>
      <c r="G13" s="151" t="e">
        <f t="shared" si="0"/>
        <v>#DIV/0!</v>
      </c>
      <c r="H13" s="136" t="e">
        <f t="shared" si="1"/>
        <v>#DIV/0!</v>
      </c>
      <c r="I13" s="138"/>
      <c r="J13" s="139" t="e">
        <f>E13/52</f>
        <v>#DIV/0!</v>
      </c>
      <c r="K13" s="139" t="e">
        <f>F13/52</f>
        <v>#DIV/0!</v>
      </c>
      <c r="L13" s="139" t="e">
        <f>K13-J13</f>
        <v>#DIV/0!</v>
      </c>
      <c r="M13" s="140" t="e">
        <f>K13/J13-1</f>
        <v>#DIV/0!</v>
      </c>
    </row>
    <row r="14" spans="1:13" x14ac:dyDescent="0.35">
      <c r="A14" s="120" t="s">
        <v>54</v>
      </c>
      <c r="B14" s="120">
        <v>7</v>
      </c>
      <c r="C14" s="128" t="s">
        <v>53</v>
      </c>
      <c r="D14" s="144">
        <v>9</v>
      </c>
      <c r="E14" s="137" t="e">
        <f t="shared" si="2"/>
        <v>#DIV/0!</v>
      </c>
      <c r="F14" s="137" t="e">
        <f t="shared" si="2"/>
        <v>#DIV/0!</v>
      </c>
      <c r="G14" s="151" t="e">
        <f t="shared" si="0"/>
        <v>#DIV/0!</v>
      </c>
      <c r="H14" s="136" t="e">
        <f t="shared" si="1"/>
        <v>#DIV/0!</v>
      </c>
      <c r="I14" s="138"/>
      <c r="J14" s="139" t="e">
        <f>E14/52</f>
        <v>#DIV/0!</v>
      </c>
      <c r="K14" s="139" t="e">
        <f>F14/52</f>
        <v>#DIV/0!</v>
      </c>
      <c r="L14" s="139" t="e">
        <f>K14-J14</f>
        <v>#DIV/0!</v>
      </c>
      <c r="M14" s="140" t="e">
        <f>K14/J14-1</f>
        <v>#DIV/0!</v>
      </c>
    </row>
    <row r="15" spans="1:13" x14ac:dyDescent="0.35">
      <c r="A15" s="120" t="s">
        <v>55</v>
      </c>
      <c r="B15" s="120">
        <v>8</v>
      </c>
      <c r="C15" s="128" t="s">
        <v>53</v>
      </c>
      <c r="D15" s="144">
        <v>9</v>
      </c>
      <c r="E15" s="137" t="e">
        <f t="shared" si="2"/>
        <v>#DIV/0!</v>
      </c>
      <c r="F15" s="137" t="e">
        <f t="shared" si="2"/>
        <v>#DIV/0!</v>
      </c>
      <c r="G15" s="151" t="e">
        <f t="shared" si="0"/>
        <v>#DIV/0!</v>
      </c>
      <c r="H15" s="136" t="e">
        <f t="shared" si="1"/>
        <v>#DIV/0!</v>
      </c>
      <c r="I15" s="138"/>
      <c r="J15" s="139" t="e">
        <f t="shared" ref="J15:K21" si="3">E15/52</f>
        <v>#DIV/0!</v>
      </c>
      <c r="K15" s="139" t="e">
        <f t="shared" si="3"/>
        <v>#DIV/0!</v>
      </c>
      <c r="L15" s="139" t="e">
        <f t="shared" ref="L15:L21" si="4">K15-J15</f>
        <v>#DIV/0!</v>
      </c>
      <c r="M15" s="140" t="e">
        <f t="shared" ref="M15:M21" si="5">K15/J15-1</f>
        <v>#DIV/0!</v>
      </c>
    </row>
    <row r="16" spans="1:13" x14ac:dyDescent="0.35">
      <c r="A16" s="130" t="s">
        <v>56</v>
      </c>
      <c r="B16" s="130">
        <v>9</v>
      </c>
      <c r="C16" s="131" t="s">
        <v>53</v>
      </c>
      <c r="D16" s="147">
        <v>9</v>
      </c>
      <c r="E16" s="141" t="e">
        <f>+E10/E9</f>
        <v>#DIV/0!</v>
      </c>
      <c r="F16" s="141" t="e">
        <f>+F10/F9</f>
        <v>#DIV/0!</v>
      </c>
      <c r="G16" s="152" t="e">
        <f t="shared" si="0"/>
        <v>#DIV/0!</v>
      </c>
      <c r="H16" s="143" t="e">
        <f t="shared" si="1"/>
        <v>#DIV/0!</v>
      </c>
      <c r="I16" s="138"/>
      <c r="J16" s="139" t="e">
        <f t="shared" si="3"/>
        <v>#DIV/0!</v>
      </c>
      <c r="K16" s="139" t="e">
        <f t="shared" si="3"/>
        <v>#DIV/0!</v>
      </c>
      <c r="L16" s="139" t="e">
        <f t="shared" si="4"/>
        <v>#DIV/0!</v>
      </c>
      <c r="M16" s="140" t="e">
        <f t="shared" si="5"/>
        <v>#DIV/0!</v>
      </c>
    </row>
    <row r="17" spans="1:13" x14ac:dyDescent="0.35">
      <c r="A17" s="120" t="s">
        <v>57</v>
      </c>
      <c r="B17" s="120">
        <v>11</v>
      </c>
      <c r="C17" s="128" t="s">
        <v>53</v>
      </c>
      <c r="D17" s="144">
        <v>9</v>
      </c>
      <c r="E17" s="137" t="e">
        <f t="shared" ref="E17:F20" si="6">+E$16/$D17*$B17</f>
        <v>#DIV/0!</v>
      </c>
      <c r="F17" s="137" t="e">
        <f t="shared" si="6"/>
        <v>#DIV/0!</v>
      </c>
      <c r="G17" s="151" t="e">
        <f t="shared" si="0"/>
        <v>#DIV/0!</v>
      </c>
      <c r="H17" s="136" t="e">
        <f t="shared" si="1"/>
        <v>#DIV/0!</v>
      </c>
      <c r="I17" s="138"/>
      <c r="J17" s="139" t="e">
        <f t="shared" si="3"/>
        <v>#DIV/0!</v>
      </c>
      <c r="K17" s="139" t="e">
        <f t="shared" si="3"/>
        <v>#DIV/0!</v>
      </c>
      <c r="L17" s="139" t="e">
        <f t="shared" si="4"/>
        <v>#DIV/0!</v>
      </c>
      <c r="M17" s="140" t="e">
        <f t="shared" si="5"/>
        <v>#DIV/0!</v>
      </c>
    </row>
    <row r="18" spans="1:13" x14ac:dyDescent="0.35">
      <c r="A18" s="120" t="s">
        <v>58</v>
      </c>
      <c r="B18" s="120">
        <v>13</v>
      </c>
      <c r="C18" s="128" t="s">
        <v>53</v>
      </c>
      <c r="D18" s="144">
        <v>9</v>
      </c>
      <c r="E18" s="137" t="e">
        <f t="shared" si="6"/>
        <v>#DIV/0!</v>
      </c>
      <c r="F18" s="137" t="e">
        <f t="shared" si="6"/>
        <v>#DIV/0!</v>
      </c>
      <c r="G18" s="151" t="e">
        <f t="shared" si="0"/>
        <v>#DIV/0!</v>
      </c>
      <c r="H18" s="136" t="e">
        <f t="shared" si="1"/>
        <v>#DIV/0!</v>
      </c>
      <c r="I18" s="138"/>
      <c r="J18" s="139" t="e">
        <f t="shared" si="3"/>
        <v>#DIV/0!</v>
      </c>
      <c r="K18" s="139" t="e">
        <f t="shared" si="3"/>
        <v>#DIV/0!</v>
      </c>
      <c r="L18" s="139" t="e">
        <f t="shared" si="4"/>
        <v>#DIV/0!</v>
      </c>
      <c r="M18" s="140" t="e">
        <f t="shared" si="5"/>
        <v>#DIV/0!</v>
      </c>
    </row>
    <row r="19" spans="1:13" x14ac:dyDescent="0.35">
      <c r="A19" s="120" t="s">
        <v>59</v>
      </c>
      <c r="B19" s="120">
        <v>15</v>
      </c>
      <c r="C19" s="128" t="s">
        <v>53</v>
      </c>
      <c r="D19" s="144">
        <v>9</v>
      </c>
      <c r="E19" s="137" t="e">
        <f t="shared" si="6"/>
        <v>#DIV/0!</v>
      </c>
      <c r="F19" s="137" t="e">
        <f t="shared" si="6"/>
        <v>#DIV/0!</v>
      </c>
      <c r="G19" s="151" t="e">
        <f t="shared" si="0"/>
        <v>#DIV/0!</v>
      </c>
      <c r="H19" s="136" t="e">
        <f t="shared" si="1"/>
        <v>#DIV/0!</v>
      </c>
      <c r="I19" s="138"/>
      <c r="J19" s="139" t="e">
        <f t="shared" si="3"/>
        <v>#DIV/0!</v>
      </c>
      <c r="K19" s="139" t="e">
        <f t="shared" si="3"/>
        <v>#DIV/0!</v>
      </c>
      <c r="L19" s="139" t="e">
        <f t="shared" si="4"/>
        <v>#DIV/0!</v>
      </c>
      <c r="M19" s="140" t="e">
        <f t="shared" si="5"/>
        <v>#DIV/0!</v>
      </c>
    </row>
    <row r="20" spans="1:13" x14ac:dyDescent="0.35">
      <c r="A20" s="120" t="s">
        <v>60</v>
      </c>
      <c r="B20" s="120">
        <v>18</v>
      </c>
      <c r="C20" s="128" t="s">
        <v>53</v>
      </c>
      <c r="D20" s="144">
        <v>9</v>
      </c>
      <c r="E20" s="137" t="e">
        <f t="shared" si="6"/>
        <v>#DIV/0!</v>
      </c>
      <c r="F20" s="137" t="e">
        <f t="shared" si="6"/>
        <v>#DIV/0!</v>
      </c>
      <c r="G20" s="151" t="e">
        <f t="shared" si="0"/>
        <v>#DIV/0!</v>
      </c>
      <c r="H20" s="136" t="e">
        <f t="shared" si="1"/>
        <v>#DIV/0!</v>
      </c>
      <c r="I20" s="138"/>
      <c r="J20" s="139" t="e">
        <f t="shared" si="3"/>
        <v>#DIV/0!</v>
      </c>
      <c r="K20" s="139" t="e">
        <f t="shared" si="3"/>
        <v>#DIV/0!</v>
      </c>
      <c r="L20" s="139" t="e">
        <f t="shared" si="4"/>
        <v>#DIV/0!</v>
      </c>
      <c r="M20" s="140" t="e">
        <f t="shared" si="5"/>
        <v>#DIV/0!</v>
      </c>
    </row>
    <row r="21" spans="1:13" hidden="1" x14ac:dyDescent="0.35">
      <c r="J21" s="127">
        <f t="shared" si="3"/>
        <v>0</v>
      </c>
      <c r="K21" s="127">
        <f t="shared" si="3"/>
        <v>0</v>
      </c>
      <c r="L21" s="127">
        <f t="shared" si="4"/>
        <v>0</v>
      </c>
      <c r="M21" s="129" t="e">
        <f t="shared" si="5"/>
        <v>#DIV/0!</v>
      </c>
    </row>
    <row r="22" spans="1:13" hidden="1" x14ac:dyDescent="0.35">
      <c r="A22" s="120" t="s">
        <v>6</v>
      </c>
      <c r="B22" s="132"/>
      <c r="C22" s="132"/>
      <c r="D22" s="148"/>
      <c r="E22" s="132"/>
    </row>
    <row r="23" spans="1:13" ht="15.5" hidden="1" x14ac:dyDescent="0.35">
      <c r="A23" s="30" t="s">
        <v>64</v>
      </c>
      <c r="B23" s="132"/>
      <c r="C23" s="132"/>
      <c r="D23" s="148"/>
      <c r="E23" s="132"/>
    </row>
    <row r="24" spans="1:13" ht="15.5" hidden="1" x14ac:dyDescent="0.35">
      <c r="A24" s="30" t="s">
        <v>65</v>
      </c>
      <c r="B24" s="132"/>
      <c r="C24" s="132"/>
      <c r="D24" s="148"/>
      <c r="E24" s="132"/>
    </row>
    <row r="25" spans="1:13" ht="15.5" hidden="1" x14ac:dyDescent="0.35">
      <c r="A25" s="30" t="s">
        <v>66</v>
      </c>
      <c r="B25" s="132"/>
      <c r="C25" s="132"/>
      <c r="D25" s="148"/>
      <c r="E25" s="132"/>
    </row>
    <row r="26" spans="1:13" ht="15.5" hidden="1" x14ac:dyDescent="0.35">
      <c r="A26" s="30" t="s">
        <v>67</v>
      </c>
      <c r="B26" s="132"/>
      <c r="C26" s="132"/>
      <c r="D26" s="148"/>
      <c r="E26" s="132"/>
    </row>
    <row r="27" spans="1:13" ht="15.5" hidden="1" x14ac:dyDescent="0.35">
      <c r="A27" s="30" t="s">
        <v>68</v>
      </c>
      <c r="B27" s="132"/>
      <c r="C27" s="132"/>
      <c r="D27" s="148"/>
      <c r="E27" s="132"/>
    </row>
    <row r="28" spans="1:13" ht="15.5" hidden="1" x14ac:dyDescent="0.35">
      <c r="A28" s="30" t="s">
        <v>69</v>
      </c>
      <c r="B28" s="132"/>
      <c r="C28" s="132"/>
      <c r="D28" s="148"/>
      <c r="E28" s="132"/>
    </row>
    <row r="29" spans="1:13" ht="15.5" hidden="1" x14ac:dyDescent="0.35">
      <c r="A29" s="30" t="s">
        <v>70</v>
      </c>
      <c r="B29" s="132"/>
      <c r="C29" s="132"/>
      <c r="D29" s="148"/>
      <c r="E29" s="132"/>
    </row>
    <row r="30" spans="1:13" ht="15.5" hidden="1" x14ac:dyDescent="0.35">
      <c r="A30" s="30" t="s">
        <v>71</v>
      </c>
      <c r="B30" s="132"/>
      <c r="C30" s="132"/>
      <c r="D30" s="148"/>
      <c r="E30" s="132"/>
    </row>
    <row r="31" spans="1:13" ht="15.5" hidden="1" x14ac:dyDescent="0.35">
      <c r="A31" s="30" t="s">
        <v>72</v>
      </c>
      <c r="B31" s="132"/>
      <c r="C31" s="132"/>
      <c r="D31" s="148"/>
      <c r="E31" s="132"/>
    </row>
    <row r="32" spans="1:13" ht="15.5" hidden="1" x14ac:dyDescent="0.35">
      <c r="A32" s="30" t="s">
        <v>73</v>
      </c>
      <c r="B32" s="132"/>
      <c r="C32" s="132"/>
      <c r="D32" s="148"/>
      <c r="E32" s="132"/>
    </row>
    <row r="33" spans="1:5" ht="15.5" hidden="1" x14ac:dyDescent="0.35">
      <c r="A33" s="30" t="s">
        <v>74</v>
      </c>
      <c r="B33" s="132"/>
      <c r="C33" s="132"/>
      <c r="D33" s="148"/>
      <c r="E33" s="132"/>
    </row>
    <row r="34" spans="1:5" ht="15.5" hidden="1" x14ac:dyDescent="0.35">
      <c r="A34" s="30" t="s">
        <v>75</v>
      </c>
      <c r="B34" s="132"/>
      <c r="C34" s="132"/>
      <c r="D34" s="148"/>
      <c r="E34" s="132"/>
    </row>
    <row r="35" spans="1:5" ht="15.5" hidden="1" x14ac:dyDescent="0.35">
      <c r="A35" s="30" t="s">
        <v>76</v>
      </c>
      <c r="B35" s="132"/>
      <c r="C35" s="132"/>
      <c r="D35" s="148"/>
      <c r="E35" s="132"/>
    </row>
    <row r="36" spans="1:5" ht="15.5" hidden="1" x14ac:dyDescent="0.35">
      <c r="A36" s="30" t="s">
        <v>77</v>
      </c>
      <c r="B36" s="132"/>
      <c r="C36" s="132"/>
      <c r="D36" s="148"/>
      <c r="E36" s="132"/>
    </row>
    <row r="37" spans="1:5" ht="15.5" hidden="1" x14ac:dyDescent="0.35">
      <c r="A37" s="30" t="s">
        <v>78</v>
      </c>
      <c r="B37" s="132"/>
      <c r="C37" s="132"/>
      <c r="D37" s="148"/>
      <c r="E37" s="132"/>
    </row>
    <row r="38" spans="1:5" ht="15.5" hidden="1" x14ac:dyDescent="0.35">
      <c r="A38" s="30" t="s">
        <v>79</v>
      </c>
      <c r="B38" s="132"/>
      <c r="C38" s="132"/>
      <c r="D38" s="148"/>
      <c r="E38" s="132"/>
    </row>
    <row r="39" spans="1:5" ht="15.5" hidden="1" x14ac:dyDescent="0.35">
      <c r="A39" s="30" t="s">
        <v>80</v>
      </c>
      <c r="B39" s="132"/>
      <c r="C39" s="132"/>
      <c r="D39" s="148"/>
      <c r="E39" s="132"/>
    </row>
    <row r="40" spans="1:5" ht="15.5" hidden="1" x14ac:dyDescent="0.35">
      <c r="A40" s="30" t="s">
        <v>81</v>
      </c>
      <c r="B40" s="132"/>
      <c r="C40" s="132"/>
      <c r="D40" s="148"/>
      <c r="E40" s="132"/>
    </row>
    <row r="41" spans="1:5" ht="15.5" hidden="1" x14ac:dyDescent="0.35">
      <c r="A41" s="30" t="s">
        <v>82</v>
      </c>
      <c r="B41" s="132"/>
      <c r="C41" s="132"/>
      <c r="D41" s="148"/>
      <c r="E41" s="132"/>
    </row>
    <row r="42" spans="1:5" ht="15.5" hidden="1" x14ac:dyDescent="0.35">
      <c r="A42" s="30" t="s">
        <v>83</v>
      </c>
      <c r="B42" s="132"/>
      <c r="C42" s="132"/>
      <c r="D42" s="148"/>
      <c r="E42" s="132"/>
    </row>
    <row r="43" spans="1:5" ht="15.5" hidden="1" x14ac:dyDescent="0.35">
      <c r="A43" s="30" t="s">
        <v>84</v>
      </c>
      <c r="B43" s="132"/>
      <c r="C43" s="132"/>
      <c r="D43" s="148"/>
      <c r="E43" s="132"/>
    </row>
    <row r="44" spans="1:5" ht="15.5" hidden="1" x14ac:dyDescent="0.35">
      <c r="A44" s="30" t="s">
        <v>85</v>
      </c>
      <c r="B44" s="132"/>
      <c r="C44" s="132"/>
      <c r="D44" s="148"/>
      <c r="E44" s="132"/>
    </row>
    <row r="45" spans="1:5" ht="15.5" hidden="1" x14ac:dyDescent="0.35">
      <c r="A45" s="30" t="s">
        <v>86</v>
      </c>
      <c r="B45" s="132"/>
      <c r="C45" s="132"/>
      <c r="D45" s="148"/>
      <c r="E45" s="132"/>
    </row>
    <row r="46" spans="1:5" ht="15.5" hidden="1" x14ac:dyDescent="0.35">
      <c r="A46" s="30" t="s">
        <v>87</v>
      </c>
      <c r="B46" s="132"/>
      <c r="C46" s="132"/>
      <c r="D46" s="148"/>
      <c r="E46" s="132"/>
    </row>
    <row r="47" spans="1:5" ht="15.5" hidden="1" x14ac:dyDescent="0.35">
      <c r="A47" s="30" t="s">
        <v>88</v>
      </c>
      <c r="B47" s="132"/>
      <c r="C47" s="132"/>
      <c r="D47" s="148"/>
      <c r="E47" s="132"/>
    </row>
    <row r="48" spans="1:5" ht="15.5" hidden="1" x14ac:dyDescent="0.35">
      <c r="A48" s="30" t="s">
        <v>89</v>
      </c>
      <c r="B48" s="132"/>
      <c r="C48" s="132"/>
      <c r="D48" s="148"/>
      <c r="E48" s="132"/>
    </row>
    <row r="49" spans="1:5" ht="15.5" hidden="1" x14ac:dyDescent="0.35">
      <c r="A49" s="30" t="s">
        <v>90</v>
      </c>
      <c r="B49" s="132"/>
      <c r="C49" s="132"/>
      <c r="D49" s="148"/>
      <c r="E49" s="132"/>
    </row>
    <row r="50" spans="1:5" ht="15.5" hidden="1" x14ac:dyDescent="0.35">
      <c r="A50" s="30" t="s">
        <v>91</v>
      </c>
      <c r="B50" s="132"/>
      <c r="C50" s="132"/>
      <c r="D50" s="148"/>
      <c r="E50" s="132"/>
    </row>
    <row r="51" spans="1:5" ht="15.5" hidden="1" x14ac:dyDescent="0.35">
      <c r="A51" s="30" t="s">
        <v>92</v>
      </c>
      <c r="B51" s="132"/>
      <c r="C51" s="132"/>
      <c r="D51" s="148"/>
      <c r="E51" s="132"/>
    </row>
    <row r="52" spans="1:5" ht="15.5" hidden="1" x14ac:dyDescent="0.35">
      <c r="A52" s="30" t="s">
        <v>93</v>
      </c>
      <c r="B52" s="132"/>
      <c r="C52" s="132"/>
      <c r="D52" s="148"/>
      <c r="E52" s="132"/>
    </row>
    <row r="53" spans="1:5" ht="15.5" hidden="1" x14ac:dyDescent="0.35">
      <c r="A53" s="30" t="s">
        <v>94</v>
      </c>
      <c r="B53" s="132"/>
      <c r="C53" s="132"/>
      <c r="D53" s="148"/>
      <c r="E53" s="132"/>
    </row>
    <row r="54" spans="1:5" ht="15.5" hidden="1" x14ac:dyDescent="0.35">
      <c r="A54" s="30" t="s">
        <v>95</v>
      </c>
      <c r="B54" s="132"/>
      <c r="C54" s="132"/>
      <c r="D54" s="148"/>
      <c r="E54" s="132"/>
    </row>
    <row r="55" spans="1:5" ht="15.5" hidden="1" x14ac:dyDescent="0.35">
      <c r="A55" s="30" t="s">
        <v>96</v>
      </c>
      <c r="B55" s="132"/>
      <c r="C55" s="132"/>
      <c r="D55" s="148"/>
      <c r="E55" s="132"/>
    </row>
    <row r="56" spans="1:5" ht="15.5" hidden="1" x14ac:dyDescent="0.35">
      <c r="A56" s="30" t="s">
        <v>97</v>
      </c>
      <c r="B56" s="132"/>
      <c r="C56" s="132"/>
      <c r="D56" s="148"/>
      <c r="E56" s="132"/>
    </row>
    <row r="57" spans="1:5" ht="15.5" hidden="1" x14ac:dyDescent="0.35">
      <c r="A57" s="30" t="s">
        <v>98</v>
      </c>
      <c r="B57" s="132"/>
      <c r="C57" s="132"/>
      <c r="D57" s="148"/>
      <c r="E57" s="132"/>
    </row>
    <row r="58" spans="1:5" ht="15.5" hidden="1" x14ac:dyDescent="0.35">
      <c r="A58" s="30" t="s">
        <v>99</v>
      </c>
      <c r="B58" s="132"/>
      <c r="C58" s="132"/>
      <c r="D58" s="148"/>
      <c r="E58" s="132"/>
    </row>
    <row r="59" spans="1:5" ht="15.5" hidden="1" x14ac:dyDescent="0.35">
      <c r="A59" s="30" t="s">
        <v>100</v>
      </c>
      <c r="B59" s="132"/>
      <c r="C59" s="132"/>
      <c r="D59" s="148"/>
      <c r="E59" s="132"/>
    </row>
    <row r="60" spans="1:5" ht="15.5" hidden="1" x14ac:dyDescent="0.35">
      <c r="A60" s="30" t="s">
        <v>101</v>
      </c>
      <c r="B60" s="132"/>
      <c r="C60" s="132"/>
      <c r="D60" s="148"/>
      <c r="E60" s="132"/>
    </row>
    <row r="61" spans="1:5" ht="15.5" hidden="1" x14ac:dyDescent="0.35">
      <c r="A61" s="30" t="s">
        <v>102</v>
      </c>
      <c r="B61" s="132"/>
      <c r="C61" s="132"/>
      <c r="D61" s="148"/>
      <c r="E61" s="132"/>
    </row>
    <row r="62" spans="1:5" ht="15.5" hidden="1" x14ac:dyDescent="0.35">
      <c r="A62" s="30" t="s">
        <v>103</v>
      </c>
      <c r="B62" s="132"/>
      <c r="C62" s="132"/>
      <c r="D62" s="148"/>
      <c r="E62" s="132"/>
    </row>
    <row r="63" spans="1:5" ht="15.5" hidden="1" x14ac:dyDescent="0.35">
      <c r="A63" s="30" t="s">
        <v>104</v>
      </c>
      <c r="B63" s="132"/>
      <c r="C63" s="132"/>
      <c r="D63" s="148"/>
      <c r="E63" s="132"/>
    </row>
    <row r="64" spans="1:5" ht="15.5" hidden="1" x14ac:dyDescent="0.35">
      <c r="A64" s="30" t="s">
        <v>105</v>
      </c>
      <c r="B64" s="132"/>
      <c r="C64" s="132"/>
      <c r="D64" s="148"/>
      <c r="E64" s="132"/>
    </row>
    <row r="65" spans="1:5" ht="15.5" hidden="1" x14ac:dyDescent="0.35">
      <c r="A65" s="30" t="s">
        <v>106</v>
      </c>
      <c r="B65" s="132"/>
      <c r="C65" s="132"/>
      <c r="D65" s="148"/>
      <c r="E65" s="132"/>
    </row>
    <row r="66" spans="1:5" ht="15.5" hidden="1" x14ac:dyDescent="0.35">
      <c r="A66" s="30" t="s">
        <v>107</v>
      </c>
    </row>
    <row r="67" spans="1:5" ht="15.5" hidden="1" x14ac:dyDescent="0.35">
      <c r="A67" s="30" t="s">
        <v>108</v>
      </c>
    </row>
    <row r="68" spans="1:5" ht="15.5" hidden="1" x14ac:dyDescent="0.35">
      <c r="A68" s="30" t="s">
        <v>109</v>
      </c>
    </row>
    <row r="69" spans="1:5" ht="15.5" hidden="1" x14ac:dyDescent="0.35">
      <c r="A69" s="30" t="s">
        <v>110</v>
      </c>
    </row>
    <row r="70" spans="1:5" ht="15.5" hidden="1" x14ac:dyDescent="0.35">
      <c r="A70" s="30" t="s">
        <v>111</v>
      </c>
    </row>
    <row r="71" spans="1:5" ht="15.5" hidden="1" x14ac:dyDescent="0.35">
      <c r="A71" s="30" t="s">
        <v>112</v>
      </c>
    </row>
    <row r="72" spans="1:5" ht="15.5" hidden="1" x14ac:dyDescent="0.35">
      <c r="A72" s="30" t="s">
        <v>113</v>
      </c>
    </row>
    <row r="73" spans="1:5" ht="15.5" hidden="1" x14ac:dyDescent="0.35">
      <c r="A73" s="30" t="s">
        <v>114</v>
      </c>
    </row>
    <row r="74" spans="1:5" ht="15.5" hidden="1" x14ac:dyDescent="0.35">
      <c r="A74" s="30" t="s">
        <v>115</v>
      </c>
    </row>
    <row r="75" spans="1:5" ht="15.5" hidden="1" x14ac:dyDescent="0.35">
      <c r="A75" s="30" t="s">
        <v>116</v>
      </c>
    </row>
    <row r="76" spans="1:5" ht="15.5" hidden="1" x14ac:dyDescent="0.35">
      <c r="A76" s="30" t="s">
        <v>117</v>
      </c>
    </row>
    <row r="77" spans="1:5" ht="15.5" hidden="1" x14ac:dyDescent="0.35">
      <c r="A77" s="35" t="s">
        <v>118</v>
      </c>
    </row>
    <row r="78" spans="1:5" ht="15.5" hidden="1" x14ac:dyDescent="0.35">
      <c r="A78" s="35" t="s">
        <v>119</v>
      </c>
    </row>
    <row r="79" spans="1:5" ht="15.5" hidden="1" x14ac:dyDescent="0.35">
      <c r="A79" s="35" t="s">
        <v>120</v>
      </c>
    </row>
    <row r="80" spans="1:5" ht="15.5" hidden="1" x14ac:dyDescent="0.35">
      <c r="A80" s="35" t="s">
        <v>121</v>
      </c>
    </row>
    <row r="81" spans="1:1" ht="15.5" hidden="1" x14ac:dyDescent="0.35">
      <c r="A81" s="35" t="s">
        <v>122</v>
      </c>
    </row>
    <row r="82" spans="1:1" ht="15.5" hidden="1" x14ac:dyDescent="0.35">
      <c r="A82" s="35" t="s">
        <v>123</v>
      </c>
    </row>
    <row r="83" spans="1:1" ht="15.5" hidden="1" x14ac:dyDescent="0.35">
      <c r="A83" s="35" t="s">
        <v>124</v>
      </c>
    </row>
    <row r="84" spans="1:1" ht="15.5" hidden="1" x14ac:dyDescent="0.35">
      <c r="A84" s="35" t="s">
        <v>125</v>
      </c>
    </row>
    <row r="85" spans="1:1" ht="15.5" hidden="1" x14ac:dyDescent="0.35">
      <c r="A85" s="118" t="s">
        <v>126</v>
      </c>
    </row>
    <row r="86" spans="1:1" ht="15.5" hidden="1" x14ac:dyDescent="0.35">
      <c r="A86" s="118" t="s">
        <v>127</v>
      </c>
    </row>
    <row r="87" spans="1:1" ht="15.5" hidden="1" x14ac:dyDescent="0.35">
      <c r="A87" s="118" t="s">
        <v>128</v>
      </c>
    </row>
    <row r="88" spans="1:1" ht="15.5" hidden="1" x14ac:dyDescent="0.35">
      <c r="A88" s="118" t="s">
        <v>129</v>
      </c>
    </row>
    <row r="89" spans="1:1" ht="15.5" hidden="1" x14ac:dyDescent="0.35">
      <c r="A89" s="118" t="s">
        <v>130</v>
      </c>
    </row>
    <row r="90" spans="1:1" ht="15.5" hidden="1" x14ac:dyDescent="0.35">
      <c r="A90" s="118" t="s">
        <v>131</v>
      </c>
    </row>
    <row r="91" spans="1:1" ht="15.5" hidden="1" x14ac:dyDescent="0.35">
      <c r="A91" s="118" t="s">
        <v>132</v>
      </c>
    </row>
    <row r="92" spans="1:1" ht="15.5" hidden="1" x14ac:dyDescent="0.35">
      <c r="A92" s="118" t="s">
        <v>133</v>
      </c>
    </row>
    <row r="93" spans="1:1" ht="15.5" hidden="1" x14ac:dyDescent="0.35">
      <c r="A93" s="118" t="s">
        <v>134</v>
      </c>
    </row>
    <row r="94" spans="1:1" ht="15.5" hidden="1" x14ac:dyDescent="0.35">
      <c r="A94" s="118" t="s">
        <v>135</v>
      </c>
    </row>
    <row r="95" spans="1:1" ht="15.5" hidden="1" x14ac:dyDescent="0.35">
      <c r="A95" s="118" t="s">
        <v>136</v>
      </c>
    </row>
    <row r="96" spans="1:1" ht="15.5" hidden="1" x14ac:dyDescent="0.35">
      <c r="A96" s="118" t="s">
        <v>137</v>
      </c>
    </row>
    <row r="97" spans="1:1" ht="15.5" hidden="1" x14ac:dyDescent="0.35">
      <c r="A97" s="118" t="s">
        <v>138</v>
      </c>
    </row>
    <row r="98" spans="1:1" ht="15.5" hidden="1" x14ac:dyDescent="0.35">
      <c r="A98" s="118" t="s">
        <v>139</v>
      </c>
    </row>
    <row r="99" spans="1:1" ht="15.5" hidden="1" x14ac:dyDescent="0.35">
      <c r="A99" s="118" t="s">
        <v>140</v>
      </c>
    </row>
    <row r="100" spans="1:1" ht="15.5" hidden="1" x14ac:dyDescent="0.35">
      <c r="A100" s="118" t="s">
        <v>141</v>
      </c>
    </row>
    <row r="101" spans="1:1" ht="15.5" hidden="1" x14ac:dyDescent="0.35">
      <c r="A101" s="118" t="s">
        <v>142</v>
      </c>
    </row>
    <row r="102" spans="1:1" ht="15.5" hidden="1" x14ac:dyDescent="0.35">
      <c r="A102" s="118" t="s">
        <v>143</v>
      </c>
    </row>
    <row r="103" spans="1:1" ht="15.5" hidden="1" x14ac:dyDescent="0.35">
      <c r="A103" s="118" t="s">
        <v>144</v>
      </c>
    </row>
    <row r="104" spans="1:1" ht="15.5" hidden="1" x14ac:dyDescent="0.35">
      <c r="A104" s="118" t="s">
        <v>145</v>
      </c>
    </row>
    <row r="105" spans="1:1" ht="15.5" hidden="1" x14ac:dyDescent="0.35">
      <c r="A105" s="118" t="s">
        <v>146</v>
      </c>
    </row>
    <row r="106" spans="1:1" ht="15.5" hidden="1" x14ac:dyDescent="0.35">
      <c r="A106" s="118" t="s">
        <v>147</v>
      </c>
    </row>
    <row r="107" spans="1:1" ht="15.5" hidden="1" x14ac:dyDescent="0.35">
      <c r="A107" s="118" t="s">
        <v>148</v>
      </c>
    </row>
    <row r="108" spans="1:1" ht="15.5" hidden="1" x14ac:dyDescent="0.35">
      <c r="A108" s="118" t="s">
        <v>149</v>
      </c>
    </row>
    <row r="109" spans="1:1" ht="15.5" hidden="1" x14ac:dyDescent="0.35">
      <c r="A109" s="118" t="s">
        <v>150</v>
      </c>
    </row>
    <row r="110" spans="1:1" ht="15.5" hidden="1" x14ac:dyDescent="0.35">
      <c r="A110" s="118" t="s">
        <v>151</v>
      </c>
    </row>
    <row r="111" spans="1:1" ht="15.5" hidden="1" x14ac:dyDescent="0.35">
      <c r="A111" s="118" t="s">
        <v>152</v>
      </c>
    </row>
    <row r="112" spans="1:1" ht="15.5" hidden="1" x14ac:dyDescent="0.35">
      <c r="A112" s="118" t="s">
        <v>153</v>
      </c>
    </row>
    <row r="113" spans="1:1" ht="15.5" hidden="1" x14ac:dyDescent="0.35">
      <c r="A113" s="118" t="s">
        <v>154</v>
      </c>
    </row>
    <row r="114" spans="1:1" ht="15.5" hidden="1" x14ac:dyDescent="0.35">
      <c r="A114" s="118" t="s">
        <v>155</v>
      </c>
    </row>
    <row r="115" spans="1:1" ht="15.5" hidden="1" x14ac:dyDescent="0.35">
      <c r="A115" s="118" t="s">
        <v>156</v>
      </c>
    </row>
    <row r="116" spans="1:1" ht="15.5" hidden="1" x14ac:dyDescent="0.35">
      <c r="A116" s="118" t="s">
        <v>157</v>
      </c>
    </row>
    <row r="117" spans="1:1" ht="15.5" hidden="1" x14ac:dyDescent="0.35">
      <c r="A117" s="118" t="s">
        <v>158</v>
      </c>
    </row>
    <row r="118" spans="1:1" ht="15.5" hidden="1" x14ac:dyDescent="0.35">
      <c r="A118" s="118" t="s">
        <v>159</v>
      </c>
    </row>
    <row r="119" spans="1:1" ht="15.5" hidden="1" x14ac:dyDescent="0.35">
      <c r="A119" s="118" t="s">
        <v>160</v>
      </c>
    </row>
    <row r="120" spans="1:1" ht="15.5" hidden="1" x14ac:dyDescent="0.35">
      <c r="A120" s="118" t="s">
        <v>161</v>
      </c>
    </row>
    <row r="121" spans="1:1" ht="15.5" hidden="1" x14ac:dyDescent="0.35">
      <c r="A121" s="118" t="s">
        <v>162</v>
      </c>
    </row>
    <row r="122" spans="1:1" ht="15.5" hidden="1" x14ac:dyDescent="0.35">
      <c r="A122" s="118" t="s">
        <v>163</v>
      </c>
    </row>
    <row r="123" spans="1:1" ht="15.5" hidden="1" x14ac:dyDescent="0.35">
      <c r="A123" s="118" t="s">
        <v>164</v>
      </c>
    </row>
    <row r="124" spans="1:1" ht="15.5" hidden="1" x14ac:dyDescent="0.35">
      <c r="A124" s="118" t="s">
        <v>165</v>
      </c>
    </row>
    <row r="125" spans="1:1" ht="15.5" hidden="1" x14ac:dyDescent="0.35">
      <c r="A125" s="118" t="s">
        <v>166</v>
      </c>
    </row>
    <row r="126" spans="1:1" ht="15.5" hidden="1" x14ac:dyDescent="0.35">
      <c r="A126" s="118" t="s">
        <v>167</v>
      </c>
    </row>
    <row r="127" spans="1:1" ht="15.5" hidden="1" x14ac:dyDescent="0.35">
      <c r="A127" s="118" t="s">
        <v>168</v>
      </c>
    </row>
    <row r="128" spans="1:1" ht="15.5" hidden="1" x14ac:dyDescent="0.35">
      <c r="A128" s="118" t="s">
        <v>169</v>
      </c>
    </row>
    <row r="129" spans="1:1" ht="15.5" hidden="1" x14ac:dyDescent="0.35">
      <c r="A129" s="118" t="s">
        <v>170</v>
      </c>
    </row>
    <row r="130" spans="1:1" ht="15.5" hidden="1" x14ac:dyDescent="0.35">
      <c r="A130" s="118" t="s">
        <v>171</v>
      </c>
    </row>
    <row r="131" spans="1:1" ht="15.5" hidden="1" x14ac:dyDescent="0.35">
      <c r="A131" s="118" t="s">
        <v>172</v>
      </c>
    </row>
    <row r="132" spans="1:1" ht="15.5" hidden="1" x14ac:dyDescent="0.35">
      <c r="A132" s="118" t="s">
        <v>173</v>
      </c>
    </row>
    <row r="133" spans="1:1" ht="15.5" hidden="1" x14ac:dyDescent="0.35">
      <c r="A133" s="118" t="s">
        <v>174</v>
      </c>
    </row>
    <row r="134" spans="1:1" ht="15.5" hidden="1" x14ac:dyDescent="0.35">
      <c r="A134" s="118" t="s">
        <v>175</v>
      </c>
    </row>
    <row r="135" spans="1:1" ht="15.5" hidden="1" x14ac:dyDescent="0.35">
      <c r="A135" s="118" t="s">
        <v>176</v>
      </c>
    </row>
    <row r="136" spans="1:1" ht="15.5" hidden="1" x14ac:dyDescent="0.35">
      <c r="A136" s="118" t="s">
        <v>177</v>
      </c>
    </row>
    <row r="137" spans="1:1" ht="15.5" hidden="1" x14ac:dyDescent="0.35">
      <c r="A137" s="118" t="s">
        <v>178</v>
      </c>
    </row>
    <row r="138" spans="1:1" ht="15.5" hidden="1" x14ac:dyDescent="0.35">
      <c r="A138" s="118" t="s">
        <v>179</v>
      </c>
    </row>
    <row r="139" spans="1:1" ht="15.5" hidden="1" x14ac:dyDescent="0.35">
      <c r="A139" s="118" t="s">
        <v>180</v>
      </c>
    </row>
    <row r="140" spans="1:1" ht="15.5" hidden="1" x14ac:dyDescent="0.35">
      <c r="A140" s="118" t="s">
        <v>181</v>
      </c>
    </row>
    <row r="141" spans="1:1" ht="15.5" hidden="1" x14ac:dyDescent="0.35">
      <c r="A141" s="118" t="s">
        <v>182</v>
      </c>
    </row>
    <row r="142" spans="1:1" ht="15.5" hidden="1" x14ac:dyDescent="0.35">
      <c r="A142" s="118" t="s">
        <v>183</v>
      </c>
    </row>
    <row r="143" spans="1:1" ht="15.5" hidden="1" x14ac:dyDescent="0.35">
      <c r="A143" s="118" t="s">
        <v>184</v>
      </c>
    </row>
    <row r="144" spans="1:1" ht="15.5" hidden="1" x14ac:dyDescent="0.35">
      <c r="A144" s="118" t="s">
        <v>185</v>
      </c>
    </row>
    <row r="145" spans="1:1" ht="15.5" hidden="1" x14ac:dyDescent="0.35">
      <c r="A145" s="118" t="s">
        <v>186</v>
      </c>
    </row>
    <row r="146" spans="1:1" ht="15.5" hidden="1" x14ac:dyDescent="0.35">
      <c r="A146" s="118" t="s">
        <v>187</v>
      </c>
    </row>
    <row r="147" spans="1:1" ht="15.5" hidden="1" x14ac:dyDescent="0.35">
      <c r="A147" s="118" t="s">
        <v>188</v>
      </c>
    </row>
    <row r="148" spans="1:1" ht="15.5" hidden="1" x14ac:dyDescent="0.35">
      <c r="A148" s="118" t="s">
        <v>189</v>
      </c>
    </row>
    <row r="149" spans="1:1" ht="15.5" hidden="1" x14ac:dyDescent="0.35">
      <c r="A149" s="118" t="s">
        <v>190</v>
      </c>
    </row>
    <row r="150" spans="1:1" ht="15.5" hidden="1" x14ac:dyDescent="0.35">
      <c r="A150" s="118" t="s">
        <v>191</v>
      </c>
    </row>
    <row r="151" spans="1:1" ht="15.5" hidden="1" x14ac:dyDescent="0.35">
      <c r="A151" s="118" t="s">
        <v>192</v>
      </c>
    </row>
    <row r="152" spans="1:1" ht="15.5" hidden="1" x14ac:dyDescent="0.35">
      <c r="A152" s="118" t="s">
        <v>193</v>
      </c>
    </row>
    <row r="153" spans="1:1" ht="15.5" hidden="1" x14ac:dyDescent="0.35">
      <c r="A153" s="118" t="s">
        <v>194</v>
      </c>
    </row>
    <row r="154" spans="1:1" ht="15.5" hidden="1" x14ac:dyDescent="0.35">
      <c r="A154" s="118" t="s">
        <v>195</v>
      </c>
    </row>
    <row r="155" spans="1:1" ht="15.5" hidden="1" x14ac:dyDescent="0.35">
      <c r="A155" s="118" t="s">
        <v>196</v>
      </c>
    </row>
    <row r="156" spans="1:1" ht="15.5" hidden="1" x14ac:dyDescent="0.35">
      <c r="A156" s="118" t="s">
        <v>197</v>
      </c>
    </row>
    <row r="157" spans="1:1" ht="15.5" hidden="1" x14ac:dyDescent="0.35">
      <c r="A157" s="118" t="s">
        <v>198</v>
      </c>
    </row>
    <row r="158" spans="1:1" ht="15.5" hidden="1" x14ac:dyDescent="0.35">
      <c r="A158" s="118" t="s">
        <v>199</v>
      </c>
    </row>
    <row r="159" spans="1:1" ht="15.5" hidden="1" x14ac:dyDescent="0.35">
      <c r="A159" s="118" t="s">
        <v>200</v>
      </c>
    </row>
    <row r="160" spans="1:1" ht="15.5" hidden="1" x14ac:dyDescent="0.35">
      <c r="A160" s="118" t="s">
        <v>201</v>
      </c>
    </row>
    <row r="161" spans="1:1" ht="15.5" hidden="1" x14ac:dyDescent="0.35">
      <c r="A161" s="118" t="s">
        <v>202</v>
      </c>
    </row>
    <row r="162" spans="1:1" ht="15.5" hidden="1" x14ac:dyDescent="0.35">
      <c r="A162" s="118" t="s">
        <v>203</v>
      </c>
    </row>
    <row r="163" spans="1:1" ht="15.5" hidden="1" x14ac:dyDescent="0.35">
      <c r="A163" s="118" t="s">
        <v>204</v>
      </c>
    </row>
    <row r="164" spans="1:1" ht="15.5" hidden="1" x14ac:dyDescent="0.35">
      <c r="A164" s="118" t="s">
        <v>205</v>
      </c>
    </row>
    <row r="165" spans="1:1" ht="15.5" hidden="1" x14ac:dyDescent="0.35">
      <c r="A165" s="118" t="s">
        <v>206</v>
      </c>
    </row>
    <row r="166" spans="1:1" ht="15.5" hidden="1" x14ac:dyDescent="0.35">
      <c r="A166" s="118" t="s">
        <v>207</v>
      </c>
    </row>
    <row r="167" spans="1:1" ht="15.5" hidden="1" x14ac:dyDescent="0.35">
      <c r="A167" s="118" t="s">
        <v>208</v>
      </c>
    </row>
    <row r="168" spans="1:1" ht="15.5" hidden="1" x14ac:dyDescent="0.35">
      <c r="A168" s="118" t="s">
        <v>209</v>
      </c>
    </row>
    <row r="169" spans="1:1" ht="15.5" hidden="1" x14ac:dyDescent="0.35">
      <c r="A169" s="118" t="s">
        <v>210</v>
      </c>
    </row>
    <row r="170" spans="1:1" ht="15.5" hidden="1" x14ac:dyDescent="0.35">
      <c r="A170" s="118" t="s">
        <v>211</v>
      </c>
    </row>
    <row r="171" spans="1:1" ht="15.5" hidden="1" x14ac:dyDescent="0.35">
      <c r="A171" s="118" t="s">
        <v>212</v>
      </c>
    </row>
    <row r="172" spans="1:1" ht="15.5" hidden="1" x14ac:dyDescent="0.35">
      <c r="A172" s="118" t="s">
        <v>213</v>
      </c>
    </row>
    <row r="173" spans="1:1" ht="15.5" hidden="1" x14ac:dyDescent="0.35">
      <c r="A173" s="118" t="s">
        <v>214</v>
      </c>
    </row>
    <row r="174" spans="1:1" ht="15.5" hidden="1" x14ac:dyDescent="0.35">
      <c r="A174" s="118" t="s">
        <v>215</v>
      </c>
    </row>
    <row r="175" spans="1:1" ht="15.5" hidden="1" x14ac:dyDescent="0.35">
      <c r="A175" s="118" t="s">
        <v>216</v>
      </c>
    </row>
    <row r="176" spans="1:1" ht="15.5" hidden="1" x14ac:dyDescent="0.35">
      <c r="A176" s="118" t="s">
        <v>217</v>
      </c>
    </row>
    <row r="177" spans="1:1" ht="15.5" hidden="1" x14ac:dyDescent="0.35">
      <c r="A177" s="118" t="s">
        <v>218</v>
      </c>
    </row>
    <row r="178" spans="1:1" ht="15.5" hidden="1" x14ac:dyDescent="0.35">
      <c r="A178" s="118" t="s">
        <v>219</v>
      </c>
    </row>
    <row r="179" spans="1:1" ht="15.5" hidden="1" x14ac:dyDescent="0.35">
      <c r="A179" s="118" t="s">
        <v>220</v>
      </c>
    </row>
    <row r="180" spans="1:1" ht="15.5" hidden="1" x14ac:dyDescent="0.35">
      <c r="A180" s="118" t="s">
        <v>221</v>
      </c>
    </row>
    <row r="181" spans="1:1" ht="15.5" hidden="1" x14ac:dyDescent="0.35">
      <c r="A181" s="118" t="s">
        <v>222</v>
      </c>
    </row>
    <row r="182" spans="1:1" ht="15.5" hidden="1" x14ac:dyDescent="0.35">
      <c r="A182" s="118" t="s">
        <v>223</v>
      </c>
    </row>
    <row r="183" spans="1:1" ht="15.5" hidden="1" x14ac:dyDescent="0.35">
      <c r="A183" s="118" t="s">
        <v>224</v>
      </c>
    </row>
    <row r="184" spans="1:1" ht="15.5" hidden="1" x14ac:dyDescent="0.35">
      <c r="A184" s="118" t="s">
        <v>225</v>
      </c>
    </row>
    <row r="185" spans="1:1" ht="15.5" hidden="1" x14ac:dyDescent="0.35">
      <c r="A185" s="118" t="s">
        <v>226</v>
      </c>
    </row>
    <row r="186" spans="1:1" ht="15.5" hidden="1" x14ac:dyDescent="0.35">
      <c r="A186" s="118" t="s">
        <v>227</v>
      </c>
    </row>
    <row r="187" spans="1:1" ht="15.5" hidden="1" x14ac:dyDescent="0.35">
      <c r="A187" s="118" t="s">
        <v>228</v>
      </c>
    </row>
    <row r="188" spans="1:1" ht="15.5" hidden="1" x14ac:dyDescent="0.35">
      <c r="A188" s="118" t="s">
        <v>229</v>
      </c>
    </row>
    <row r="189" spans="1:1" ht="15.5" hidden="1" x14ac:dyDescent="0.35">
      <c r="A189" s="118" t="s">
        <v>230</v>
      </c>
    </row>
    <row r="190" spans="1:1" ht="15.5" hidden="1" x14ac:dyDescent="0.35">
      <c r="A190" s="118" t="s">
        <v>231</v>
      </c>
    </row>
    <row r="191" spans="1:1" ht="15.5" hidden="1" x14ac:dyDescent="0.35">
      <c r="A191" s="118" t="s">
        <v>232</v>
      </c>
    </row>
    <row r="192" spans="1:1" ht="15.5" hidden="1" x14ac:dyDescent="0.35">
      <c r="A192" s="118" t="s">
        <v>233</v>
      </c>
    </row>
    <row r="193" spans="1:1" ht="15.5" hidden="1" x14ac:dyDescent="0.35">
      <c r="A193" s="118" t="s">
        <v>234</v>
      </c>
    </row>
    <row r="194" spans="1:1" ht="15.5" hidden="1" x14ac:dyDescent="0.35">
      <c r="A194" s="118" t="s">
        <v>235</v>
      </c>
    </row>
    <row r="195" spans="1:1" ht="15.5" hidden="1" x14ac:dyDescent="0.35">
      <c r="A195" s="118" t="s">
        <v>236</v>
      </c>
    </row>
    <row r="196" spans="1:1" ht="15.5" hidden="1" x14ac:dyDescent="0.35">
      <c r="A196" s="118" t="s">
        <v>237</v>
      </c>
    </row>
    <row r="197" spans="1:1" ht="15.5" hidden="1" x14ac:dyDescent="0.35">
      <c r="A197" s="118" t="s">
        <v>238</v>
      </c>
    </row>
    <row r="198" spans="1:1" ht="15.5" hidden="1" x14ac:dyDescent="0.35">
      <c r="A198" s="118" t="s">
        <v>239</v>
      </c>
    </row>
    <row r="199" spans="1:1" ht="15.5" hidden="1" x14ac:dyDescent="0.35">
      <c r="A199" s="118" t="s">
        <v>240</v>
      </c>
    </row>
    <row r="200" spans="1:1" ht="15.5" hidden="1" x14ac:dyDescent="0.35">
      <c r="A200" s="118" t="s">
        <v>241</v>
      </c>
    </row>
    <row r="201" spans="1:1" ht="15.5" hidden="1" x14ac:dyDescent="0.35">
      <c r="A201" s="118" t="s">
        <v>242</v>
      </c>
    </row>
    <row r="202" spans="1:1" ht="15.5" hidden="1" x14ac:dyDescent="0.35">
      <c r="A202" s="118" t="s">
        <v>243</v>
      </c>
    </row>
    <row r="203" spans="1:1" ht="15.5" hidden="1" x14ac:dyDescent="0.35">
      <c r="A203" s="118" t="s">
        <v>244</v>
      </c>
    </row>
    <row r="204" spans="1:1" ht="15.5" hidden="1" x14ac:dyDescent="0.35">
      <c r="A204" s="118" t="s">
        <v>245</v>
      </c>
    </row>
    <row r="205" spans="1:1" ht="15.5" hidden="1" x14ac:dyDescent="0.35">
      <c r="A205" s="118" t="s">
        <v>246</v>
      </c>
    </row>
    <row r="206" spans="1:1" ht="15.5" hidden="1" x14ac:dyDescent="0.35">
      <c r="A206" s="118" t="s">
        <v>247</v>
      </c>
    </row>
    <row r="207" spans="1:1" ht="15.5" hidden="1" x14ac:dyDescent="0.35">
      <c r="A207" s="118" t="s">
        <v>248</v>
      </c>
    </row>
    <row r="208" spans="1:1" ht="15.5" hidden="1" x14ac:dyDescent="0.35">
      <c r="A208" s="118" t="s">
        <v>249</v>
      </c>
    </row>
    <row r="209" spans="1:1" ht="15.5" hidden="1" x14ac:dyDescent="0.35">
      <c r="A209" s="118" t="s">
        <v>250</v>
      </c>
    </row>
    <row r="210" spans="1:1" ht="15.5" hidden="1" x14ac:dyDescent="0.35">
      <c r="A210" s="118" t="s">
        <v>251</v>
      </c>
    </row>
    <row r="211" spans="1:1" ht="15.5" hidden="1" x14ac:dyDescent="0.35">
      <c r="A211" s="118" t="s">
        <v>252</v>
      </c>
    </row>
    <row r="212" spans="1:1" ht="15.5" hidden="1" x14ac:dyDescent="0.35">
      <c r="A212" s="118" t="s">
        <v>253</v>
      </c>
    </row>
    <row r="213" spans="1:1" ht="15.5" hidden="1" x14ac:dyDescent="0.35">
      <c r="A213" s="118" t="s">
        <v>254</v>
      </c>
    </row>
    <row r="214" spans="1:1" ht="15.5" hidden="1" x14ac:dyDescent="0.35">
      <c r="A214" s="118" t="s">
        <v>255</v>
      </c>
    </row>
    <row r="215" spans="1:1" ht="15.5" hidden="1" x14ac:dyDescent="0.35">
      <c r="A215" s="118" t="s">
        <v>256</v>
      </c>
    </row>
    <row r="216" spans="1:1" ht="15.5" hidden="1" x14ac:dyDescent="0.35">
      <c r="A216" s="118" t="s">
        <v>257</v>
      </c>
    </row>
    <row r="217" spans="1:1" ht="15.5" hidden="1" x14ac:dyDescent="0.35">
      <c r="A217" s="118" t="s">
        <v>258</v>
      </c>
    </row>
    <row r="218" spans="1:1" ht="15.5" hidden="1" x14ac:dyDescent="0.35">
      <c r="A218" s="118" t="s">
        <v>259</v>
      </c>
    </row>
    <row r="219" spans="1:1" ht="15.5" hidden="1" x14ac:dyDescent="0.35">
      <c r="A219" s="118" t="s">
        <v>260</v>
      </c>
    </row>
    <row r="220" spans="1:1" ht="15.5" hidden="1" x14ac:dyDescent="0.35">
      <c r="A220" s="118" t="s">
        <v>261</v>
      </c>
    </row>
    <row r="221" spans="1:1" ht="15.5" hidden="1" x14ac:dyDescent="0.35">
      <c r="A221" s="118" t="s">
        <v>262</v>
      </c>
    </row>
    <row r="222" spans="1:1" ht="15.5" hidden="1" x14ac:dyDescent="0.35">
      <c r="A222" s="118" t="s">
        <v>263</v>
      </c>
    </row>
    <row r="223" spans="1:1" ht="15.5" hidden="1" x14ac:dyDescent="0.35">
      <c r="A223" s="118" t="s">
        <v>264</v>
      </c>
    </row>
    <row r="224" spans="1:1" ht="15.5" hidden="1" x14ac:dyDescent="0.35">
      <c r="A224" s="118" t="s">
        <v>265</v>
      </c>
    </row>
    <row r="225" spans="1:1" ht="15.5" hidden="1" x14ac:dyDescent="0.35">
      <c r="A225" s="118" t="s">
        <v>266</v>
      </c>
    </row>
    <row r="226" spans="1:1" ht="15.5" hidden="1" x14ac:dyDescent="0.35">
      <c r="A226" s="118" t="s">
        <v>267</v>
      </c>
    </row>
    <row r="227" spans="1:1" ht="15.5" hidden="1" x14ac:dyDescent="0.35">
      <c r="A227" s="118" t="s">
        <v>268</v>
      </c>
    </row>
    <row r="228" spans="1:1" ht="15.5" hidden="1" x14ac:dyDescent="0.35">
      <c r="A228" s="118" t="s">
        <v>269</v>
      </c>
    </row>
    <row r="229" spans="1:1" ht="15.5" hidden="1" x14ac:dyDescent="0.35">
      <c r="A229" s="118" t="s">
        <v>270</v>
      </c>
    </row>
    <row r="230" spans="1:1" ht="15.5" hidden="1" x14ac:dyDescent="0.35">
      <c r="A230" s="118" t="s">
        <v>271</v>
      </c>
    </row>
    <row r="231" spans="1:1" ht="15.5" hidden="1" x14ac:dyDescent="0.35">
      <c r="A231" s="118" t="s">
        <v>272</v>
      </c>
    </row>
    <row r="232" spans="1:1" ht="15.5" hidden="1" x14ac:dyDescent="0.35">
      <c r="A232" s="118" t="s">
        <v>273</v>
      </c>
    </row>
    <row r="233" spans="1:1" ht="15.5" hidden="1" x14ac:dyDescent="0.35">
      <c r="A233" s="118" t="s">
        <v>274</v>
      </c>
    </row>
    <row r="234" spans="1:1" ht="15.5" hidden="1" x14ac:dyDescent="0.35">
      <c r="A234" s="118" t="s">
        <v>275</v>
      </c>
    </row>
    <row r="235" spans="1:1" ht="15.5" hidden="1" x14ac:dyDescent="0.35">
      <c r="A235" s="118" t="s">
        <v>276</v>
      </c>
    </row>
    <row r="236" spans="1:1" ht="15.5" hidden="1" x14ac:dyDescent="0.35">
      <c r="A236" s="118" t="s">
        <v>277</v>
      </c>
    </row>
    <row r="237" spans="1:1" ht="15.5" hidden="1" x14ac:dyDescent="0.35">
      <c r="A237" s="118" t="s">
        <v>278</v>
      </c>
    </row>
    <row r="238" spans="1:1" ht="15.5" hidden="1" x14ac:dyDescent="0.35">
      <c r="A238" s="118" t="s">
        <v>279</v>
      </c>
    </row>
    <row r="239" spans="1:1" ht="15.5" hidden="1" x14ac:dyDescent="0.35">
      <c r="A239" s="118" t="s">
        <v>280</v>
      </c>
    </row>
    <row r="240" spans="1:1" ht="15.5" hidden="1" x14ac:dyDescent="0.35">
      <c r="A240" s="118" t="s">
        <v>281</v>
      </c>
    </row>
    <row r="241" spans="1:1" ht="15.5" hidden="1" x14ac:dyDescent="0.35">
      <c r="A241" s="118" t="s">
        <v>282</v>
      </c>
    </row>
    <row r="242" spans="1:1" ht="15.5" hidden="1" x14ac:dyDescent="0.35">
      <c r="A242" s="118" t="s">
        <v>283</v>
      </c>
    </row>
    <row r="243" spans="1:1" ht="15.5" hidden="1" x14ac:dyDescent="0.35">
      <c r="A243" s="118" t="s">
        <v>284</v>
      </c>
    </row>
    <row r="244" spans="1:1" ht="15.5" hidden="1" x14ac:dyDescent="0.35">
      <c r="A244" s="118" t="s">
        <v>285</v>
      </c>
    </row>
    <row r="245" spans="1:1" ht="15.5" hidden="1" x14ac:dyDescent="0.35">
      <c r="A245" s="118" t="s">
        <v>286</v>
      </c>
    </row>
    <row r="246" spans="1:1" ht="15.5" hidden="1" x14ac:dyDescent="0.35">
      <c r="A246" s="118" t="s">
        <v>287</v>
      </c>
    </row>
    <row r="247" spans="1:1" ht="15.5" hidden="1" x14ac:dyDescent="0.35">
      <c r="A247" s="118" t="s">
        <v>288</v>
      </c>
    </row>
    <row r="248" spans="1:1" ht="15.5" hidden="1" x14ac:dyDescent="0.35">
      <c r="A248" s="118" t="s">
        <v>289</v>
      </c>
    </row>
    <row r="249" spans="1:1" ht="15.5" hidden="1" x14ac:dyDescent="0.35">
      <c r="A249" s="118" t="s">
        <v>290</v>
      </c>
    </row>
    <row r="250" spans="1:1" ht="15.5" hidden="1" x14ac:dyDescent="0.35">
      <c r="A250" s="118" t="s">
        <v>291</v>
      </c>
    </row>
    <row r="251" spans="1:1" ht="15.5" hidden="1" x14ac:dyDescent="0.35">
      <c r="A251" s="118" t="s">
        <v>292</v>
      </c>
    </row>
    <row r="252" spans="1:1" ht="15.5" hidden="1" x14ac:dyDescent="0.35">
      <c r="A252" s="118" t="s">
        <v>293</v>
      </c>
    </row>
    <row r="253" spans="1:1" ht="15.5" hidden="1" x14ac:dyDescent="0.35">
      <c r="A253" s="118" t="s">
        <v>294</v>
      </c>
    </row>
    <row r="254" spans="1:1" ht="15.5" hidden="1" x14ac:dyDescent="0.35">
      <c r="A254" s="118" t="s">
        <v>295</v>
      </c>
    </row>
    <row r="255" spans="1:1" ht="15.5" hidden="1" x14ac:dyDescent="0.35">
      <c r="A255" s="118" t="s">
        <v>296</v>
      </c>
    </row>
    <row r="256" spans="1:1" ht="15.5" hidden="1" x14ac:dyDescent="0.35">
      <c r="A256" s="118" t="s">
        <v>297</v>
      </c>
    </row>
    <row r="257" spans="1:1" ht="15.5" hidden="1" x14ac:dyDescent="0.35">
      <c r="A257" s="118" t="s">
        <v>298</v>
      </c>
    </row>
    <row r="258" spans="1:1" ht="15.5" hidden="1" x14ac:dyDescent="0.35">
      <c r="A258" s="118" t="s">
        <v>299</v>
      </c>
    </row>
    <row r="259" spans="1:1" ht="15.5" hidden="1" x14ac:dyDescent="0.35">
      <c r="A259" s="118" t="s">
        <v>300</v>
      </c>
    </row>
    <row r="260" spans="1:1" ht="15.5" hidden="1" x14ac:dyDescent="0.35">
      <c r="A260" s="118" t="s">
        <v>301</v>
      </c>
    </row>
    <row r="261" spans="1:1" ht="15.5" hidden="1" x14ac:dyDescent="0.35">
      <c r="A261" s="118" t="s">
        <v>302</v>
      </c>
    </row>
    <row r="262" spans="1:1" ht="15.5" hidden="1" x14ac:dyDescent="0.35">
      <c r="A262" s="118" t="s">
        <v>303</v>
      </c>
    </row>
    <row r="263" spans="1:1" ht="15.5" hidden="1" x14ac:dyDescent="0.35">
      <c r="A263" s="118" t="s">
        <v>304</v>
      </c>
    </row>
    <row r="264" spans="1:1" ht="15.5" hidden="1" x14ac:dyDescent="0.35">
      <c r="A264" s="118" t="s">
        <v>305</v>
      </c>
    </row>
    <row r="265" spans="1:1" ht="15.5" hidden="1" x14ac:dyDescent="0.35">
      <c r="A265" s="118" t="s">
        <v>306</v>
      </c>
    </row>
    <row r="266" spans="1:1" ht="15.5" hidden="1" x14ac:dyDescent="0.35">
      <c r="A266" s="118" t="s">
        <v>307</v>
      </c>
    </row>
    <row r="267" spans="1:1" ht="15.5" hidden="1" x14ac:dyDescent="0.35">
      <c r="A267" s="118" t="s">
        <v>308</v>
      </c>
    </row>
    <row r="268" spans="1:1" ht="15.5" hidden="1" x14ac:dyDescent="0.35">
      <c r="A268" s="118" t="s">
        <v>309</v>
      </c>
    </row>
    <row r="269" spans="1:1" ht="15.5" hidden="1" x14ac:dyDescent="0.35">
      <c r="A269" s="118" t="s">
        <v>310</v>
      </c>
    </row>
    <row r="270" spans="1:1" ht="15.5" hidden="1" x14ac:dyDescent="0.35">
      <c r="A270" s="118" t="s">
        <v>311</v>
      </c>
    </row>
    <row r="271" spans="1:1" ht="15.5" hidden="1" x14ac:dyDescent="0.35">
      <c r="A271" s="118" t="s">
        <v>312</v>
      </c>
    </row>
    <row r="272" spans="1:1" ht="15.5" hidden="1" x14ac:dyDescent="0.35">
      <c r="A272" s="118" t="s">
        <v>313</v>
      </c>
    </row>
    <row r="273" spans="1:1" ht="15.5" hidden="1" x14ac:dyDescent="0.35">
      <c r="A273" s="118" t="s">
        <v>314</v>
      </c>
    </row>
    <row r="274" spans="1:1" ht="15.5" hidden="1" x14ac:dyDescent="0.35">
      <c r="A274" s="118" t="s">
        <v>315</v>
      </c>
    </row>
    <row r="275" spans="1:1" ht="15.5" hidden="1" x14ac:dyDescent="0.35">
      <c r="A275" s="118" t="s">
        <v>316</v>
      </c>
    </row>
    <row r="276" spans="1:1" ht="15.5" hidden="1" x14ac:dyDescent="0.35">
      <c r="A276" s="118" t="s">
        <v>317</v>
      </c>
    </row>
    <row r="277" spans="1:1" ht="15.5" hidden="1" x14ac:dyDescent="0.35">
      <c r="A277" s="118" t="s">
        <v>318</v>
      </c>
    </row>
    <row r="278" spans="1:1" ht="15.5" hidden="1" x14ac:dyDescent="0.35">
      <c r="A278" s="118" t="s">
        <v>319</v>
      </c>
    </row>
    <row r="279" spans="1:1" ht="15.5" hidden="1" x14ac:dyDescent="0.35">
      <c r="A279" s="118" t="s">
        <v>320</v>
      </c>
    </row>
    <row r="280" spans="1:1" ht="15.5" hidden="1" x14ac:dyDescent="0.35">
      <c r="A280" s="118" t="s">
        <v>321</v>
      </c>
    </row>
    <row r="281" spans="1:1" ht="15.5" hidden="1" x14ac:dyDescent="0.35">
      <c r="A281" s="118" t="s">
        <v>322</v>
      </c>
    </row>
    <row r="282" spans="1:1" ht="15.5" hidden="1" x14ac:dyDescent="0.35">
      <c r="A282" s="118" t="s">
        <v>323</v>
      </c>
    </row>
    <row r="283" spans="1:1" ht="15.5" hidden="1" x14ac:dyDescent="0.35">
      <c r="A283" s="118" t="s">
        <v>324</v>
      </c>
    </row>
    <row r="284" spans="1:1" ht="15.5" hidden="1" x14ac:dyDescent="0.35">
      <c r="A284" s="118" t="s">
        <v>325</v>
      </c>
    </row>
    <row r="285" spans="1:1" ht="15.5" hidden="1" x14ac:dyDescent="0.35">
      <c r="A285" s="118" t="s">
        <v>326</v>
      </c>
    </row>
    <row r="286" spans="1:1" ht="15.5" hidden="1" x14ac:dyDescent="0.35">
      <c r="A286" s="118" t="s">
        <v>327</v>
      </c>
    </row>
    <row r="287" spans="1:1" ht="15.5" hidden="1" x14ac:dyDescent="0.35">
      <c r="A287" s="118" t="s">
        <v>328</v>
      </c>
    </row>
    <row r="288" spans="1:1" ht="15.5" hidden="1" x14ac:dyDescent="0.35">
      <c r="A288" s="118" t="s">
        <v>329</v>
      </c>
    </row>
    <row r="289" spans="1:1" ht="15.5" hidden="1" x14ac:dyDescent="0.35">
      <c r="A289" s="118" t="s">
        <v>330</v>
      </c>
    </row>
    <row r="290" spans="1:1" ht="15.5" hidden="1" x14ac:dyDescent="0.35">
      <c r="A290" s="118" t="s">
        <v>331</v>
      </c>
    </row>
    <row r="291" spans="1:1" ht="15.5" hidden="1" x14ac:dyDescent="0.35">
      <c r="A291" s="118" t="s">
        <v>332</v>
      </c>
    </row>
    <row r="292" spans="1:1" ht="15.5" hidden="1" x14ac:dyDescent="0.35">
      <c r="A292" s="118" t="s">
        <v>333</v>
      </c>
    </row>
    <row r="293" spans="1:1" ht="15.5" hidden="1" x14ac:dyDescent="0.35">
      <c r="A293" s="118" t="s">
        <v>334</v>
      </c>
    </row>
    <row r="294" spans="1:1" ht="15.5" hidden="1" x14ac:dyDescent="0.35">
      <c r="A294" s="118" t="s">
        <v>335</v>
      </c>
    </row>
    <row r="295" spans="1:1" ht="15.5" hidden="1" x14ac:dyDescent="0.35">
      <c r="A295" s="118" t="s">
        <v>336</v>
      </c>
    </row>
    <row r="296" spans="1:1" ht="15.5" hidden="1" x14ac:dyDescent="0.35">
      <c r="A296" s="118" t="s">
        <v>337</v>
      </c>
    </row>
    <row r="297" spans="1:1" ht="15.5" hidden="1" x14ac:dyDescent="0.35">
      <c r="A297" s="118" t="s">
        <v>338</v>
      </c>
    </row>
    <row r="298" spans="1:1" ht="15.5" hidden="1" x14ac:dyDescent="0.35">
      <c r="A298" s="118" t="s">
        <v>339</v>
      </c>
    </row>
    <row r="299" spans="1:1" ht="15.5" hidden="1" x14ac:dyDescent="0.35">
      <c r="A299" s="118" t="s">
        <v>340</v>
      </c>
    </row>
    <row r="300" spans="1:1" ht="15.5" hidden="1" x14ac:dyDescent="0.35">
      <c r="A300" s="118" t="s">
        <v>341</v>
      </c>
    </row>
    <row r="301" spans="1:1" ht="15.5" hidden="1" x14ac:dyDescent="0.35">
      <c r="A301" s="118" t="s">
        <v>342</v>
      </c>
    </row>
    <row r="302" spans="1:1" ht="15.5" hidden="1" x14ac:dyDescent="0.35">
      <c r="A302" s="118" t="s">
        <v>343</v>
      </c>
    </row>
    <row r="303" spans="1:1" ht="15.5" hidden="1" x14ac:dyDescent="0.35">
      <c r="A303" s="118" t="s">
        <v>344</v>
      </c>
    </row>
    <row r="304" spans="1:1" ht="15.5" hidden="1" x14ac:dyDescent="0.35">
      <c r="A304" s="118" t="s">
        <v>345</v>
      </c>
    </row>
    <row r="305" spans="1:1" ht="15.5" hidden="1" x14ac:dyDescent="0.35">
      <c r="A305" s="118" t="s">
        <v>346</v>
      </c>
    </row>
    <row r="306" spans="1:1" ht="15.5" hidden="1" x14ac:dyDescent="0.35">
      <c r="A306" s="118" t="s">
        <v>347</v>
      </c>
    </row>
    <row r="307" spans="1:1" ht="15.5" hidden="1" x14ac:dyDescent="0.35">
      <c r="A307" s="118" t="s">
        <v>348</v>
      </c>
    </row>
    <row r="308" spans="1:1" ht="15.5" hidden="1" x14ac:dyDescent="0.35">
      <c r="A308" s="118" t="s">
        <v>349</v>
      </c>
    </row>
    <row r="309" spans="1:1" ht="15.5" hidden="1" x14ac:dyDescent="0.35">
      <c r="A309" s="118" t="s">
        <v>350</v>
      </c>
    </row>
    <row r="310" spans="1:1" ht="15.5" hidden="1" x14ac:dyDescent="0.35">
      <c r="A310" s="118" t="s">
        <v>351</v>
      </c>
    </row>
    <row r="311" spans="1:1" ht="15.5" hidden="1" x14ac:dyDescent="0.35">
      <c r="A311" s="118" t="s">
        <v>352</v>
      </c>
    </row>
    <row r="312" spans="1:1" ht="15.5" hidden="1" x14ac:dyDescent="0.35">
      <c r="A312" s="118" t="s">
        <v>353</v>
      </c>
    </row>
    <row r="313" spans="1:1" ht="15.5" hidden="1" x14ac:dyDescent="0.35">
      <c r="A313" s="118" t="s">
        <v>354</v>
      </c>
    </row>
    <row r="314" spans="1:1" ht="15.5" hidden="1" x14ac:dyDescent="0.35">
      <c r="A314" s="118" t="s">
        <v>355</v>
      </c>
    </row>
    <row r="315" spans="1:1" ht="15.5" hidden="1" x14ac:dyDescent="0.35">
      <c r="A315" s="118" t="s">
        <v>356</v>
      </c>
    </row>
    <row r="316" spans="1:1" ht="15.5" hidden="1" x14ac:dyDescent="0.35">
      <c r="A316" s="118" t="s">
        <v>357</v>
      </c>
    </row>
    <row r="317" spans="1:1" ht="15.5" hidden="1" x14ac:dyDescent="0.35">
      <c r="A317" s="118" t="s">
        <v>358</v>
      </c>
    </row>
    <row r="318" spans="1:1" ht="15.5" hidden="1" x14ac:dyDescent="0.35">
      <c r="A318" s="118" t="s">
        <v>359</v>
      </c>
    </row>
    <row r="319" spans="1:1" ht="15.5" hidden="1" x14ac:dyDescent="0.35">
      <c r="A319" s="118" t="s">
        <v>360</v>
      </c>
    </row>
    <row r="320" spans="1:1" ht="15.5" hidden="1" x14ac:dyDescent="0.35">
      <c r="A320" s="118" t="s">
        <v>361</v>
      </c>
    </row>
    <row r="321" spans="1:1" ht="15.5" hidden="1" x14ac:dyDescent="0.35">
      <c r="A321" s="118" t="s">
        <v>362</v>
      </c>
    </row>
    <row r="322" spans="1:1" ht="15.5" hidden="1" x14ac:dyDescent="0.35">
      <c r="A322" s="118" t="s">
        <v>363</v>
      </c>
    </row>
    <row r="323" spans="1:1" ht="15.5" hidden="1" x14ac:dyDescent="0.35">
      <c r="A323" s="118" t="s">
        <v>364</v>
      </c>
    </row>
    <row r="324" spans="1:1" ht="15.5" hidden="1" x14ac:dyDescent="0.35">
      <c r="A324" s="118" t="s">
        <v>365</v>
      </c>
    </row>
    <row r="325" spans="1:1" ht="15.5" hidden="1" x14ac:dyDescent="0.35">
      <c r="A325" s="118" t="s">
        <v>366</v>
      </c>
    </row>
    <row r="326" spans="1:1" ht="15.5" hidden="1" x14ac:dyDescent="0.35">
      <c r="A326" s="118" t="s">
        <v>367</v>
      </c>
    </row>
    <row r="327" spans="1:1" ht="15.5" hidden="1" x14ac:dyDescent="0.35">
      <c r="A327" s="118" t="s">
        <v>368</v>
      </c>
    </row>
    <row r="328" spans="1:1" ht="15.5" hidden="1" x14ac:dyDescent="0.35">
      <c r="A328" s="118" t="s">
        <v>369</v>
      </c>
    </row>
    <row r="329" spans="1:1" ht="15.5" hidden="1" x14ac:dyDescent="0.35">
      <c r="A329" s="118" t="s">
        <v>370</v>
      </c>
    </row>
    <row r="330" spans="1:1" ht="15.5" hidden="1" x14ac:dyDescent="0.35">
      <c r="A330" s="118" t="s">
        <v>371</v>
      </c>
    </row>
    <row r="331" spans="1:1" ht="15.5" hidden="1" x14ac:dyDescent="0.35">
      <c r="A331" s="118" t="s">
        <v>372</v>
      </c>
    </row>
    <row r="332" spans="1:1" ht="15.5" hidden="1" x14ac:dyDescent="0.35">
      <c r="A332" s="118" t="s">
        <v>373</v>
      </c>
    </row>
    <row r="333" spans="1:1" ht="15.5" hidden="1" x14ac:dyDescent="0.35">
      <c r="A333" s="118" t="s">
        <v>374</v>
      </c>
    </row>
    <row r="334" spans="1:1" ht="15.5" hidden="1" x14ac:dyDescent="0.35">
      <c r="A334" s="118" t="s">
        <v>375</v>
      </c>
    </row>
    <row r="335" spans="1:1" ht="15.5" hidden="1" x14ac:dyDescent="0.35">
      <c r="A335" s="118" t="s">
        <v>376</v>
      </c>
    </row>
    <row r="336" spans="1:1" ht="15.5" hidden="1" x14ac:dyDescent="0.35">
      <c r="A336" s="118" t="s">
        <v>377</v>
      </c>
    </row>
    <row r="337" spans="1:1" ht="15.5" hidden="1" x14ac:dyDescent="0.35">
      <c r="A337" s="118" t="s">
        <v>378</v>
      </c>
    </row>
    <row r="338" spans="1:1" ht="15.5" hidden="1" x14ac:dyDescent="0.35">
      <c r="A338" s="118" t="s">
        <v>379</v>
      </c>
    </row>
    <row r="339" spans="1:1" ht="15.5" hidden="1" x14ac:dyDescent="0.35">
      <c r="A339" s="118" t="s">
        <v>380</v>
      </c>
    </row>
    <row r="340" spans="1:1" ht="15.5" hidden="1" x14ac:dyDescent="0.35">
      <c r="A340" s="118" t="s">
        <v>381</v>
      </c>
    </row>
    <row r="341" spans="1:1" ht="15.5" hidden="1" x14ac:dyDescent="0.35">
      <c r="A341" s="118" t="s">
        <v>382</v>
      </c>
    </row>
    <row r="342" spans="1:1" ht="15.5" hidden="1" x14ac:dyDescent="0.35">
      <c r="A342" s="118" t="s">
        <v>383</v>
      </c>
    </row>
    <row r="343" spans="1:1" ht="15.5" hidden="1" x14ac:dyDescent="0.35">
      <c r="A343" s="118" t="s">
        <v>384</v>
      </c>
    </row>
  </sheetData>
  <sheetProtection algorithmName="SHA-512" hashValue="8gnktdc8dFWXHXV8ywn34HY77d0bTBctK8FPR5GEnU2iyRd4nttWio+y+xLBcCAcZU9qyWBGbnobnCTVSpZPQw==" saltValue="qQ89xWf12DPO0qYSnWRqMA==" spinCount="100000" sheet="1" objects="1" scenarios="1"/>
  <mergeCells count="5">
    <mergeCell ref="A3:H3"/>
    <mergeCell ref="A5:H5"/>
    <mergeCell ref="G7:H7"/>
    <mergeCell ref="J7:K7"/>
    <mergeCell ref="L7:M7"/>
  </mergeCells>
  <dataValidations count="1">
    <dataValidation type="list" allowBlank="1" showInputMessage="1" showErrorMessage="1" sqref="A3:H3" xr:uid="{1F9ACE7C-C169-42DB-8281-33C0E55A8392}">
      <formula1>$A$22:$A$343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AF5E-70D8-44F1-B963-A3E0FD70B879}">
  <dimension ref="A3:J330"/>
  <sheetViews>
    <sheetView workbookViewId="0"/>
  </sheetViews>
  <sheetFormatPr defaultColWidth="8.90625" defaultRowHeight="14.5" x14ac:dyDescent="0.35"/>
  <cols>
    <col min="1" max="1" width="35.54296875" style="120" customWidth="1"/>
    <col min="2" max="9" width="13.6328125" style="120" customWidth="1"/>
    <col min="10" max="10" width="15.6328125" style="120" customWidth="1"/>
    <col min="11" max="16384" width="8.90625" style="120"/>
  </cols>
  <sheetData>
    <row r="3" spans="1:10" ht="15.5" x14ac:dyDescent="0.35">
      <c r="A3" s="153" t="s">
        <v>430</v>
      </c>
      <c r="B3" s="214" t="s">
        <v>6</v>
      </c>
      <c r="C3" s="214"/>
      <c r="D3" s="214"/>
      <c r="E3" s="214"/>
      <c r="F3" s="214"/>
      <c r="G3" s="214"/>
      <c r="H3" s="214"/>
      <c r="I3" s="214"/>
    </row>
    <row r="4" spans="1:10" ht="15.5" x14ac:dyDescent="0.35">
      <c r="A4" s="154"/>
    </row>
    <row r="5" spans="1:10" ht="16" thickBot="1" x14ac:dyDescent="0.4">
      <c r="A5" s="154"/>
      <c r="B5" s="155" t="s">
        <v>396</v>
      </c>
      <c r="C5" s="155" t="s">
        <v>397</v>
      </c>
      <c r="D5" s="155" t="s">
        <v>398</v>
      </c>
      <c r="E5" s="155" t="s">
        <v>399</v>
      </c>
      <c r="F5" s="155" t="s">
        <v>400</v>
      </c>
      <c r="G5" s="155" t="s">
        <v>401</v>
      </c>
      <c r="H5" s="155" t="s">
        <v>402</v>
      </c>
      <c r="I5" s="155" t="s">
        <v>403</v>
      </c>
      <c r="J5" s="155" t="s">
        <v>404</v>
      </c>
    </row>
    <row r="6" spans="1:10" ht="16" thickBot="1" x14ac:dyDescent="0.4">
      <c r="A6" s="153" t="s">
        <v>431</v>
      </c>
      <c r="B6" s="156">
        <f>+SUMIF(Summary!$B$3:$B$323,'Number Of Dwellings'!$B$3,Summary!$C$3:$C$323)</f>
        <v>0</v>
      </c>
      <c r="C6" s="156">
        <f>+SUMIF(Summary!$B$3:$B$323,'Number Of Dwellings'!$B$3,Summary!$D$3:$D$323)</f>
        <v>0</v>
      </c>
      <c r="D6" s="156">
        <f>+SUMIF(Summary!$B$3:$B$323,'Number Of Dwellings'!$B$3,Summary!$E$3:$E$323)</f>
        <v>0</v>
      </c>
      <c r="E6" s="156">
        <f>+SUMIF(Summary!$B$3:$B$323,'Number Of Dwellings'!$B$3,Summary!$F$3:$F$323)</f>
        <v>0</v>
      </c>
      <c r="F6" s="156">
        <f>+SUMIF(Summary!$B$3:$B$323,'Number Of Dwellings'!$B$3,Summary!$G$3:$G$323)</f>
        <v>0</v>
      </c>
      <c r="G6" s="156">
        <f>+SUMIF(Summary!$B$3:$B$323,'Number Of Dwellings'!$B$3,Summary!$H$3:$H$323)</f>
        <v>0</v>
      </c>
      <c r="H6" s="156">
        <f>+SUMIF(Summary!$B$3:$B$323,'Number Of Dwellings'!$B$3,Summary!$I$3:$I$323)</f>
        <v>0</v>
      </c>
      <c r="I6" s="156">
        <f>+SUMIF(Summary!$B$3:$B$323,'Number Of Dwellings'!$B$3,Summary!$J$3:$J$323)</f>
        <v>0</v>
      </c>
      <c r="J6" s="156">
        <f>+SUMIF(Summary!$B$3:$B$323,'Number Of Dwellings'!$B$3,Summary!$L$3:$L$323)</f>
        <v>0</v>
      </c>
    </row>
    <row r="9" spans="1:10" ht="15.5" hidden="1" x14ac:dyDescent="0.35">
      <c r="A9" s="106" t="s">
        <v>6</v>
      </c>
    </row>
    <row r="10" spans="1:10" ht="15.5" hidden="1" x14ac:dyDescent="0.35">
      <c r="A10" s="106" t="s">
        <v>64</v>
      </c>
    </row>
    <row r="11" spans="1:10" ht="15.5" hidden="1" x14ac:dyDescent="0.35">
      <c r="A11" s="106" t="s">
        <v>65</v>
      </c>
    </row>
    <row r="12" spans="1:10" ht="15.5" hidden="1" x14ac:dyDescent="0.35">
      <c r="A12" s="106" t="s">
        <v>66</v>
      </c>
    </row>
    <row r="13" spans="1:10" ht="15.5" hidden="1" x14ac:dyDescent="0.35">
      <c r="A13" s="106" t="s">
        <v>67</v>
      </c>
    </row>
    <row r="14" spans="1:10" ht="15.5" hidden="1" x14ac:dyDescent="0.35">
      <c r="A14" s="106" t="s">
        <v>68</v>
      </c>
    </row>
    <row r="15" spans="1:10" ht="15.5" hidden="1" x14ac:dyDescent="0.35">
      <c r="A15" s="106" t="s">
        <v>69</v>
      </c>
    </row>
    <row r="16" spans="1:10" ht="15.5" hidden="1" x14ac:dyDescent="0.35">
      <c r="A16" s="106" t="s">
        <v>70</v>
      </c>
    </row>
    <row r="17" spans="1:1" ht="15.5" hidden="1" x14ac:dyDescent="0.35">
      <c r="A17" s="106" t="s">
        <v>71</v>
      </c>
    </row>
    <row r="18" spans="1:1" ht="15.5" hidden="1" x14ac:dyDescent="0.35">
      <c r="A18" s="106" t="s">
        <v>72</v>
      </c>
    </row>
    <row r="19" spans="1:1" ht="15.5" hidden="1" x14ac:dyDescent="0.35">
      <c r="A19" s="106" t="s">
        <v>73</v>
      </c>
    </row>
    <row r="20" spans="1:1" ht="15.5" hidden="1" x14ac:dyDescent="0.35">
      <c r="A20" s="106" t="s">
        <v>74</v>
      </c>
    </row>
    <row r="21" spans="1:1" ht="15.5" hidden="1" x14ac:dyDescent="0.35">
      <c r="A21" s="106" t="s">
        <v>75</v>
      </c>
    </row>
    <row r="22" spans="1:1" ht="15.5" hidden="1" x14ac:dyDescent="0.35">
      <c r="A22" s="106" t="s">
        <v>76</v>
      </c>
    </row>
    <row r="23" spans="1:1" ht="15.5" hidden="1" x14ac:dyDescent="0.35">
      <c r="A23" s="106" t="s">
        <v>77</v>
      </c>
    </row>
    <row r="24" spans="1:1" ht="15.5" hidden="1" x14ac:dyDescent="0.35">
      <c r="A24" s="106" t="s">
        <v>78</v>
      </c>
    </row>
    <row r="25" spans="1:1" ht="15.5" hidden="1" x14ac:dyDescent="0.35">
      <c r="A25" s="106" t="s">
        <v>79</v>
      </c>
    </row>
    <row r="26" spans="1:1" ht="15.5" hidden="1" x14ac:dyDescent="0.35">
      <c r="A26" s="106" t="s">
        <v>80</v>
      </c>
    </row>
    <row r="27" spans="1:1" ht="15.5" hidden="1" x14ac:dyDescent="0.35">
      <c r="A27" s="106" t="s">
        <v>81</v>
      </c>
    </row>
    <row r="28" spans="1:1" ht="15.5" hidden="1" x14ac:dyDescent="0.35">
      <c r="A28" s="106" t="s">
        <v>82</v>
      </c>
    </row>
    <row r="29" spans="1:1" ht="15.5" hidden="1" x14ac:dyDescent="0.35">
      <c r="A29" s="106" t="s">
        <v>83</v>
      </c>
    </row>
    <row r="30" spans="1:1" ht="15.5" hidden="1" x14ac:dyDescent="0.35">
      <c r="A30" s="106" t="s">
        <v>84</v>
      </c>
    </row>
    <row r="31" spans="1:1" ht="15.5" hidden="1" x14ac:dyDescent="0.35">
      <c r="A31" s="106" t="s">
        <v>85</v>
      </c>
    </row>
    <row r="32" spans="1:1" ht="15.5" hidden="1" x14ac:dyDescent="0.35">
      <c r="A32" s="106" t="s">
        <v>86</v>
      </c>
    </row>
    <row r="33" spans="1:1" ht="15.5" hidden="1" x14ac:dyDescent="0.35">
      <c r="A33" s="106" t="s">
        <v>87</v>
      </c>
    </row>
    <row r="34" spans="1:1" ht="15.5" hidden="1" x14ac:dyDescent="0.35">
      <c r="A34" s="106" t="s">
        <v>88</v>
      </c>
    </row>
    <row r="35" spans="1:1" ht="15.5" hidden="1" x14ac:dyDescent="0.35">
      <c r="A35" s="106" t="s">
        <v>89</v>
      </c>
    </row>
    <row r="36" spans="1:1" ht="15.5" hidden="1" x14ac:dyDescent="0.35">
      <c r="A36" s="106" t="s">
        <v>90</v>
      </c>
    </row>
    <row r="37" spans="1:1" ht="15.5" hidden="1" x14ac:dyDescent="0.35">
      <c r="A37" s="106" t="s">
        <v>91</v>
      </c>
    </row>
    <row r="38" spans="1:1" ht="15.5" hidden="1" x14ac:dyDescent="0.35">
      <c r="A38" s="106" t="s">
        <v>92</v>
      </c>
    </row>
    <row r="39" spans="1:1" ht="15.5" hidden="1" x14ac:dyDescent="0.35">
      <c r="A39" s="106" t="s">
        <v>93</v>
      </c>
    </row>
    <row r="40" spans="1:1" ht="15.5" hidden="1" x14ac:dyDescent="0.35">
      <c r="A40" s="106" t="s">
        <v>94</v>
      </c>
    </row>
    <row r="41" spans="1:1" ht="15.5" hidden="1" x14ac:dyDescent="0.35">
      <c r="A41" s="106" t="s">
        <v>95</v>
      </c>
    </row>
    <row r="42" spans="1:1" ht="15.5" hidden="1" x14ac:dyDescent="0.35">
      <c r="A42" s="106" t="s">
        <v>96</v>
      </c>
    </row>
    <row r="43" spans="1:1" ht="15.5" hidden="1" x14ac:dyDescent="0.35">
      <c r="A43" s="106" t="s">
        <v>97</v>
      </c>
    </row>
    <row r="44" spans="1:1" ht="15.5" hidden="1" x14ac:dyDescent="0.35">
      <c r="A44" s="106" t="s">
        <v>98</v>
      </c>
    </row>
    <row r="45" spans="1:1" ht="15.5" hidden="1" x14ac:dyDescent="0.35">
      <c r="A45" s="106" t="s">
        <v>99</v>
      </c>
    </row>
    <row r="46" spans="1:1" ht="15.5" hidden="1" x14ac:dyDescent="0.35">
      <c r="A46" s="106" t="s">
        <v>100</v>
      </c>
    </row>
    <row r="47" spans="1:1" ht="15.5" hidden="1" x14ac:dyDescent="0.35">
      <c r="A47" s="106" t="s">
        <v>101</v>
      </c>
    </row>
    <row r="48" spans="1:1" ht="15.5" hidden="1" x14ac:dyDescent="0.35">
      <c r="A48" s="106" t="s">
        <v>102</v>
      </c>
    </row>
    <row r="49" spans="1:1" ht="15.5" hidden="1" x14ac:dyDescent="0.35">
      <c r="A49" s="106" t="s">
        <v>103</v>
      </c>
    </row>
    <row r="50" spans="1:1" ht="15.5" hidden="1" x14ac:dyDescent="0.35">
      <c r="A50" s="106" t="s">
        <v>104</v>
      </c>
    </row>
    <row r="51" spans="1:1" ht="15.5" hidden="1" x14ac:dyDescent="0.35">
      <c r="A51" s="106" t="s">
        <v>105</v>
      </c>
    </row>
    <row r="52" spans="1:1" ht="15.5" hidden="1" x14ac:dyDescent="0.35">
      <c r="A52" s="106" t="s">
        <v>106</v>
      </c>
    </row>
    <row r="53" spans="1:1" ht="15.5" hidden="1" x14ac:dyDescent="0.35">
      <c r="A53" s="106" t="s">
        <v>107</v>
      </c>
    </row>
    <row r="54" spans="1:1" ht="15.5" hidden="1" x14ac:dyDescent="0.35">
      <c r="A54" s="106" t="s">
        <v>108</v>
      </c>
    </row>
    <row r="55" spans="1:1" ht="15.5" hidden="1" x14ac:dyDescent="0.35">
      <c r="A55" s="106" t="s">
        <v>109</v>
      </c>
    </row>
    <row r="56" spans="1:1" ht="15.5" hidden="1" x14ac:dyDescent="0.35">
      <c r="A56" s="106" t="s">
        <v>110</v>
      </c>
    </row>
    <row r="57" spans="1:1" ht="15.5" hidden="1" x14ac:dyDescent="0.35">
      <c r="A57" s="106" t="s">
        <v>111</v>
      </c>
    </row>
    <row r="58" spans="1:1" ht="15.5" hidden="1" x14ac:dyDescent="0.35">
      <c r="A58" s="106" t="s">
        <v>112</v>
      </c>
    </row>
    <row r="59" spans="1:1" ht="15.5" hidden="1" x14ac:dyDescent="0.35">
      <c r="A59" s="106" t="s">
        <v>113</v>
      </c>
    </row>
    <row r="60" spans="1:1" ht="15.5" hidden="1" x14ac:dyDescent="0.35">
      <c r="A60" s="106" t="s">
        <v>114</v>
      </c>
    </row>
    <row r="61" spans="1:1" ht="15.5" hidden="1" x14ac:dyDescent="0.35">
      <c r="A61" s="106" t="s">
        <v>115</v>
      </c>
    </row>
    <row r="62" spans="1:1" ht="15.5" hidden="1" x14ac:dyDescent="0.35">
      <c r="A62" s="106" t="s">
        <v>116</v>
      </c>
    </row>
    <row r="63" spans="1:1" ht="15.5" hidden="1" x14ac:dyDescent="0.35">
      <c r="A63" s="106" t="s">
        <v>117</v>
      </c>
    </row>
    <row r="64" spans="1:1" ht="15.5" hidden="1" x14ac:dyDescent="0.35">
      <c r="A64" s="106" t="s">
        <v>118</v>
      </c>
    </row>
    <row r="65" spans="1:1" ht="15.5" hidden="1" x14ac:dyDescent="0.35">
      <c r="A65" s="106" t="s">
        <v>119</v>
      </c>
    </row>
    <row r="66" spans="1:1" ht="15.5" hidden="1" x14ac:dyDescent="0.35">
      <c r="A66" s="106" t="s">
        <v>120</v>
      </c>
    </row>
    <row r="67" spans="1:1" ht="15.5" hidden="1" x14ac:dyDescent="0.35">
      <c r="A67" s="106" t="s">
        <v>121</v>
      </c>
    </row>
    <row r="68" spans="1:1" ht="15.5" hidden="1" x14ac:dyDescent="0.35">
      <c r="A68" s="106" t="s">
        <v>122</v>
      </c>
    </row>
    <row r="69" spans="1:1" ht="15.5" hidden="1" x14ac:dyDescent="0.35">
      <c r="A69" s="106" t="s">
        <v>123</v>
      </c>
    </row>
    <row r="70" spans="1:1" ht="15.5" hidden="1" x14ac:dyDescent="0.35">
      <c r="A70" s="106" t="s">
        <v>124</v>
      </c>
    </row>
    <row r="71" spans="1:1" ht="15.5" hidden="1" x14ac:dyDescent="0.35">
      <c r="A71" s="106" t="s">
        <v>125</v>
      </c>
    </row>
    <row r="72" spans="1:1" ht="15.5" hidden="1" x14ac:dyDescent="0.35">
      <c r="A72" s="106" t="s">
        <v>126</v>
      </c>
    </row>
    <row r="73" spans="1:1" ht="15.5" hidden="1" x14ac:dyDescent="0.35">
      <c r="A73" s="106" t="s">
        <v>127</v>
      </c>
    </row>
    <row r="74" spans="1:1" ht="15.5" hidden="1" x14ac:dyDescent="0.35">
      <c r="A74" s="106" t="s">
        <v>128</v>
      </c>
    </row>
    <row r="75" spans="1:1" ht="15.5" hidden="1" x14ac:dyDescent="0.35">
      <c r="A75" s="106" t="s">
        <v>129</v>
      </c>
    </row>
    <row r="76" spans="1:1" ht="15.5" hidden="1" x14ac:dyDescent="0.35">
      <c r="A76" s="106" t="s">
        <v>130</v>
      </c>
    </row>
    <row r="77" spans="1:1" ht="15.5" hidden="1" x14ac:dyDescent="0.35">
      <c r="A77" s="106" t="s">
        <v>131</v>
      </c>
    </row>
    <row r="78" spans="1:1" ht="15.5" hidden="1" x14ac:dyDescent="0.35">
      <c r="A78" s="106" t="s">
        <v>132</v>
      </c>
    </row>
    <row r="79" spans="1:1" ht="15.5" hidden="1" x14ac:dyDescent="0.35">
      <c r="A79" s="106" t="s">
        <v>133</v>
      </c>
    </row>
    <row r="80" spans="1:1" ht="15.5" hidden="1" x14ac:dyDescent="0.35">
      <c r="A80" s="106" t="s">
        <v>134</v>
      </c>
    </row>
    <row r="81" spans="1:1" ht="15.5" hidden="1" x14ac:dyDescent="0.35">
      <c r="A81" s="106" t="s">
        <v>135</v>
      </c>
    </row>
    <row r="82" spans="1:1" ht="15.5" hidden="1" x14ac:dyDescent="0.35">
      <c r="A82" s="106" t="s">
        <v>405</v>
      </c>
    </row>
    <row r="83" spans="1:1" ht="15.5" hidden="1" x14ac:dyDescent="0.35">
      <c r="A83" s="106" t="s">
        <v>137</v>
      </c>
    </row>
    <row r="84" spans="1:1" ht="15.5" hidden="1" x14ac:dyDescent="0.35">
      <c r="A84" s="106" t="s">
        <v>138</v>
      </c>
    </row>
    <row r="85" spans="1:1" ht="15.5" hidden="1" x14ac:dyDescent="0.35">
      <c r="A85" s="106" t="s">
        <v>139</v>
      </c>
    </row>
    <row r="86" spans="1:1" ht="15.5" hidden="1" x14ac:dyDescent="0.35">
      <c r="A86" s="106" t="s">
        <v>140</v>
      </c>
    </row>
    <row r="87" spans="1:1" ht="15.5" hidden="1" x14ac:dyDescent="0.35">
      <c r="A87" s="106" t="s">
        <v>141</v>
      </c>
    </row>
    <row r="88" spans="1:1" ht="15.5" hidden="1" x14ac:dyDescent="0.35">
      <c r="A88" s="106" t="s">
        <v>142</v>
      </c>
    </row>
    <row r="89" spans="1:1" ht="15.5" hidden="1" x14ac:dyDescent="0.35">
      <c r="A89" s="106" t="s">
        <v>143</v>
      </c>
    </row>
    <row r="90" spans="1:1" ht="15.5" hidden="1" x14ac:dyDescent="0.35">
      <c r="A90" s="106" t="s">
        <v>144</v>
      </c>
    </row>
    <row r="91" spans="1:1" ht="15.5" hidden="1" x14ac:dyDescent="0.35">
      <c r="A91" s="106" t="s">
        <v>145</v>
      </c>
    </row>
    <row r="92" spans="1:1" ht="15.5" hidden="1" x14ac:dyDescent="0.35">
      <c r="A92" s="106" t="s">
        <v>146</v>
      </c>
    </row>
    <row r="93" spans="1:1" ht="15.5" hidden="1" x14ac:dyDescent="0.35">
      <c r="A93" s="106" t="s">
        <v>147</v>
      </c>
    </row>
    <row r="94" spans="1:1" ht="15.5" hidden="1" x14ac:dyDescent="0.35">
      <c r="A94" s="106" t="s">
        <v>148</v>
      </c>
    </row>
    <row r="95" spans="1:1" ht="15.5" hidden="1" x14ac:dyDescent="0.35">
      <c r="A95" s="106" t="s">
        <v>149</v>
      </c>
    </row>
    <row r="96" spans="1:1" ht="15.5" hidden="1" x14ac:dyDescent="0.35">
      <c r="A96" s="106" t="s">
        <v>150</v>
      </c>
    </row>
    <row r="97" spans="1:1" ht="15.5" hidden="1" x14ac:dyDescent="0.35">
      <c r="A97" s="106" t="s">
        <v>151</v>
      </c>
    </row>
    <row r="98" spans="1:1" ht="15.5" hidden="1" x14ac:dyDescent="0.35">
      <c r="A98" s="106" t="s">
        <v>152</v>
      </c>
    </row>
    <row r="99" spans="1:1" ht="15.5" hidden="1" x14ac:dyDescent="0.35">
      <c r="A99" s="106" t="s">
        <v>153</v>
      </c>
    </row>
    <row r="100" spans="1:1" ht="15.5" hidden="1" x14ac:dyDescent="0.35">
      <c r="A100" s="106" t="s">
        <v>154</v>
      </c>
    </row>
    <row r="101" spans="1:1" ht="15.5" hidden="1" x14ac:dyDescent="0.35">
      <c r="A101" s="106" t="s">
        <v>155</v>
      </c>
    </row>
    <row r="102" spans="1:1" ht="15.5" hidden="1" x14ac:dyDescent="0.35">
      <c r="A102" s="106" t="s">
        <v>156</v>
      </c>
    </row>
    <row r="103" spans="1:1" ht="15.5" hidden="1" x14ac:dyDescent="0.35">
      <c r="A103" s="106" t="s">
        <v>157</v>
      </c>
    </row>
    <row r="104" spans="1:1" ht="15.5" hidden="1" x14ac:dyDescent="0.35">
      <c r="A104" s="106" t="s">
        <v>158</v>
      </c>
    </row>
    <row r="105" spans="1:1" ht="15.5" hidden="1" x14ac:dyDescent="0.35">
      <c r="A105" s="106" t="s">
        <v>159</v>
      </c>
    </row>
    <row r="106" spans="1:1" ht="15.5" hidden="1" x14ac:dyDescent="0.35">
      <c r="A106" s="106" t="s">
        <v>160</v>
      </c>
    </row>
    <row r="107" spans="1:1" ht="15.5" hidden="1" x14ac:dyDescent="0.35">
      <c r="A107" s="106" t="s">
        <v>161</v>
      </c>
    </row>
    <row r="108" spans="1:1" ht="15.5" hidden="1" x14ac:dyDescent="0.35">
      <c r="A108" s="106" t="s">
        <v>162</v>
      </c>
    </row>
    <row r="109" spans="1:1" ht="15.5" hidden="1" x14ac:dyDescent="0.35">
      <c r="A109" s="106" t="s">
        <v>163</v>
      </c>
    </row>
    <row r="110" spans="1:1" ht="15.5" hidden="1" x14ac:dyDescent="0.35">
      <c r="A110" s="106" t="s">
        <v>164</v>
      </c>
    </row>
    <row r="111" spans="1:1" ht="15.5" hidden="1" x14ac:dyDescent="0.35">
      <c r="A111" s="106" t="s">
        <v>165</v>
      </c>
    </row>
    <row r="112" spans="1:1" ht="15.5" hidden="1" x14ac:dyDescent="0.35">
      <c r="A112" s="106" t="s">
        <v>166</v>
      </c>
    </row>
    <row r="113" spans="1:1" ht="15.5" hidden="1" x14ac:dyDescent="0.35">
      <c r="A113" s="106" t="s">
        <v>167</v>
      </c>
    </row>
    <row r="114" spans="1:1" ht="15.5" hidden="1" x14ac:dyDescent="0.35">
      <c r="A114" s="106" t="s">
        <v>168</v>
      </c>
    </row>
    <row r="115" spans="1:1" ht="15.5" hidden="1" x14ac:dyDescent="0.35">
      <c r="A115" s="106" t="s">
        <v>169</v>
      </c>
    </row>
    <row r="116" spans="1:1" ht="15.5" hidden="1" x14ac:dyDescent="0.35">
      <c r="A116" s="106" t="s">
        <v>170</v>
      </c>
    </row>
    <row r="117" spans="1:1" ht="15.5" hidden="1" x14ac:dyDescent="0.35">
      <c r="A117" s="106" t="s">
        <v>171</v>
      </c>
    </row>
    <row r="118" spans="1:1" ht="15.5" hidden="1" x14ac:dyDescent="0.35">
      <c r="A118" s="106" t="s">
        <v>172</v>
      </c>
    </row>
    <row r="119" spans="1:1" ht="15.5" hidden="1" x14ac:dyDescent="0.35">
      <c r="A119" s="106" t="s">
        <v>173</v>
      </c>
    </row>
    <row r="120" spans="1:1" ht="15.5" hidden="1" x14ac:dyDescent="0.35">
      <c r="A120" s="106" t="s">
        <v>174</v>
      </c>
    </row>
    <row r="121" spans="1:1" ht="15.5" hidden="1" x14ac:dyDescent="0.35">
      <c r="A121" s="106" t="s">
        <v>175</v>
      </c>
    </row>
    <row r="122" spans="1:1" ht="15.5" hidden="1" x14ac:dyDescent="0.35">
      <c r="A122" s="106" t="s">
        <v>176</v>
      </c>
    </row>
    <row r="123" spans="1:1" ht="15.5" hidden="1" x14ac:dyDescent="0.35">
      <c r="A123" s="106" t="s">
        <v>177</v>
      </c>
    </row>
    <row r="124" spans="1:1" ht="15.5" hidden="1" x14ac:dyDescent="0.35">
      <c r="A124" s="106" t="s">
        <v>178</v>
      </c>
    </row>
    <row r="125" spans="1:1" ht="15.5" hidden="1" x14ac:dyDescent="0.35">
      <c r="A125" s="106" t="s">
        <v>179</v>
      </c>
    </row>
    <row r="126" spans="1:1" ht="15.5" hidden="1" x14ac:dyDescent="0.35">
      <c r="A126" s="106" t="s">
        <v>265</v>
      </c>
    </row>
    <row r="127" spans="1:1" ht="15.5" hidden="1" x14ac:dyDescent="0.35">
      <c r="A127" s="106" t="s">
        <v>266</v>
      </c>
    </row>
    <row r="128" spans="1:1" ht="15.5" hidden="1" x14ac:dyDescent="0.35">
      <c r="A128" s="106" t="s">
        <v>267</v>
      </c>
    </row>
    <row r="129" spans="1:1" ht="15.5" hidden="1" x14ac:dyDescent="0.35">
      <c r="A129" s="106" t="s">
        <v>268</v>
      </c>
    </row>
    <row r="130" spans="1:1" ht="15.5" hidden="1" x14ac:dyDescent="0.35">
      <c r="A130" s="106" t="s">
        <v>406</v>
      </c>
    </row>
    <row r="131" spans="1:1" ht="15.5" hidden="1" x14ac:dyDescent="0.35">
      <c r="A131" s="106" t="s">
        <v>270</v>
      </c>
    </row>
    <row r="132" spans="1:1" ht="15.5" hidden="1" x14ac:dyDescent="0.35">
      <c r="A132" s="106" t="s">
        <v>271</v>
      </c>
    </row>
    <row r="133" spans="1:1" ht="15.5" hidden="1" x14ac:dyDescent="0.35">
      <c r="A133" s="106" t="s">
        <v>272</v>
      </c>
    </row>
    <row r="134" spans="1:1" ht="15.5" hidden="1" x14ac:dyDescent="0.35">
      <c r="A134" s="106" t="s">
        <v>407</v>
      </c>
    </row>
    <row r="135" spans="1:1" ht="15.5" hidden="1" x14ac:dyDescent="0.35">
      <c r="A135" s="106" t="s">
        <v>274</v>
      </c>
    </row>
    <row r="136" spans="1:1" ht="15.5" hidden="1" x14ac:dyDescent="0.35">
      <c r="A136" s="106" t="s">
        <v>275</v>
      </c>
    </row>
    <row r="137" spans="1:1" ht="15.5" hidden="1" x14ac:dyDescent="0.35">
      <c r="A137" s="106" t="s">
        <v>276</v>
      </c>
    </row>
    <row r="138" spans="1:1" ht="15.5" hidden="1" x14ac:dyDescent="0.35">
      <c r="A138" s="106" t="s">
        <v>277</v>
      </c>
    </row>
    <row r="139" spans="1:1" ht="15.5" hidden="1" x14ac:dyDescent="0.35">
      <c r="A139" s="106" t="s">
        <v>278</v>
      </c>
    </row>
    <row r="140" spans="1:1" ht="15.5" hidden="1" x14ac:dyDescent="0.35">
      <c r="A140" s="106" t="s">
        <v>279</v>
      </c>
    </row>
    <row r="141" spans="1:1" ht="15.5" hidden="1" x14ac:dyDescent="0.35">
      <c r="A141" s="106" t="s">
        <v>280</v>
      </c>
    </row>
    <row r="142" spans="1:1" ht="15.5" hidden="1" x14ac:dyDescent="0.35">
      <c r="A142" s="106" t="s">
        <v>408</v>
      </c>
    </row>
    <row r="143" spans="1:1" ht="15.5" hidden="1" x14ac:dyDescent="0.35">
      <c r="A143" s="106" t="s">
        <v>409</v>
      </c>
    </row>
    <row r="144" spans="1:1" ht="15.5" hidden="1" x14ac:dyDescent="0.35">
      <c r="A144" s="106" t="s">
        <v>410</v>
      </c>
    </row>
    <row r="145" spans="1:1" ht="15.5" hidden="1" x14ac:dyDescent="0.35">
      <c r="A145" s="106" t="s">
        <v>411</v>
      </c>
    </row>
    <row r="146" spans="1:1" ht="15.5" hidden="1" x14ac:dyDescent="0.35">
      <c r="A146" s="106" t="s">
        <v>285</v>
      </c>
    </row>
    <row r="147" spans="1:1" ht="15.5" hidden="1" x14ac:dyDescent="0.35">
      <c r="A147" s="106" t="s">
        <v>286</v>
      </c>
    </row>
    <row r="148" spans="1:1" ht="15.5" hidden="1" x14ac:dyDescent="0.35">
      <c r="A148" s="106" t="s">
        <v>287</v>
      </c>
    </row>
    <row r="149" spans="1:1" ht="15.5" hidden="1" x14ac:dyDescent="0.35">
      <c r="A149" s="106" t="s">
        <v>288</v>
      </c>
    </row>
    <row r="150" spans="1:1" ht="15.5" hidden="1" x14ac:dyDescent="0.35">
      <c r="A150" s="106" t="s">
        <v>412</v>
      </c>
    </row>
    <row r="151" spans="1:1" ht="15.5" hidden="1" x14ac:dyDescent="0.35">
      <c r="A151" s="106" t="s">
        <v>290</v>
      </c>
    </row>
    <row r="152" spans="1:1" ht="15.5" hidden="1" x14ac:dyDescent="0.35">
      <c r="A152" s="106" t="s">
        <v>291</v>
      </c>
    </row>
    <row r="153" spans="1:1" ht="15.5" hidden="1" x14ac:dyDescent="0.35">
      <c r="A153" s="106" t="s">
        <v>292</v>
      </c>
    </row>
    <row r="154" spans="1:1" ht="15.5" hidden="1" x14ac:dyDescent="0.35">
      <c r="A154" s="106" t="s">
        <v>293</v>
      </c>
    </row>
    <row r="155" spans="1:1" ht="15.5" hidden="1" x14ac:dyDescent="0.35">
      <c r="A155" s="106" t="s">
        <v>294</v>
      </c>
    </row>
    <row r="156" spans="1:1" ht="15.5" hidden="1" x14ac:dyDescent="0.35">
      <c r="A156" s="106" t="s">
        <v>295</v>
      </c>
    </row>
    <row r="157" spans="1:1" ht="15.5" hidden="1" x14ac:dyDescent="0.35">
      <c r="A157" s="106" t="s">
        <v>296</v>
      </c>
    </row>
    <row r="158" spans="1:1" ht="15.5" hidden="1" x14ac:dyDescent="0.35">
      <c r="A158" s="106" t="s">
        <v>297</v>
      </c>
    </row>
    <row r="159" spans="1:1" ht="15.5" hidden="1" x14ac:dyDescent="0.35">
      <c r="A159" s="106" t="s">
        <v>298</v>
      </c>
    </row>
    <row r="160" spans="1:1" ht="15.5" hidden="1" x14ac:dyDescent="0.35">
      <c r="A160" s="106" t="s">
        <v>299</v>
      </c>
    </row>
    <row r="161" spans="1:1" ht="15.5" hidden="1" x14ac:dyDescent="0.35">
      <c r="A161" s="106" t="s">
        <v>300</v>
      </c>
    </row>
    <row r="162" spans="1:1" ht="15.5" hidden="1" x14ac:dyDescent="0.35">
      <c r="A162" s="106" t="s">
        <v>301</v>
      </c>
    </row>
    <row r="163" spans="1:1" ht="15.5" hidden="1" x14ac:dyDescent="0.35">
      <c r="A163" s="106" t="s">
        <v>302</v>
      </c>
    </row>
    <row r="164" spans="1:1" ht="15.5" hidden="1" x14ac:dyDescent="0.35">
      <c r="A164" s="106" t="s">
        <v>303</v>
      </c>
    </row>
    <row r="165" spans="1:1" ht="15.5" hidden="1" x14ac:dyDescent="0.35">
      <c r="A165" s="106" t="s">
        <v>304</v>
      </c>
    </row>
    <row r="166" spans="1:1" ht="15.5" hidden="1" x14ac:dyDescent="0.35">
      <c r="A166" s="106" t="s">
        <v>305</v>
      </c>
    </row>
    <row r="167" spans="1:1" ht="15.5" hidden="1" x14ac:dyDescent="0.35">
      <c r="A167" s="106" t="s">
        <v>306</v>
      </c>
    </row>
    <row r="168" spans="1:1" ht="15.5" hidden="1" x14ac:dyDescent="0.35">
      <c r="A168" s="106" t="s">
        <v>307</v>
      </c>
    </row>
    <row r="169" spans="1:1" ht="15.5" hidden="1" x14ac:dyDescent="0.35">
      <c r="A169" s="106" t="s">
        <v>308</v>
      </c>
    </row>
    <row r="170" spans="1:1" ht="15.5" hidden="1" x14ac:dyDescent="0.35">
      <c r="A170" s="106" t="s">
        <v>309</v>
      </c>
    </row>
    <row r="171" spans="1:1" ht="15.5" hidden="1" x14ac:dyDescent="0.35">
      <c r="A171" s="106" t="s">
        <v>310</v>
      </c>
    </row>
    <row r="172" spans="1:1" ht="15.5" hidden="1" x14ac:dyDescent="0.35">
      <c r="A172" s="106" t="s">
        <v>311</v>
      </c>
    </row>
    <row r="173" spans="1:1" ht="15.5" hidden="1" x14ac:dyDescent="0.35">
      <c r="A173" s="106" t="s">
        <v>413</v>
      </c>
    </row>
    <row r="174" spans="1:1" ht="15.5" hidden="1" x14ac:dyDescent="0.35">
      <c r="A174" s="106" t="s">
        <v>313</v>
      </c>
    </row>
    <row r="175" spans="1:1" ht="15.5" hidden="1" x14ac:dyDescent="0.35">
      <c r="A175" s="106" t="s">
        <v>314</v>
      </c>
    </row>
    <row r="176" spans="1:1" ht="15.5" hidden="1" x14ac:dyDescent="0.35">
      <c r="A176" s="106" t="s">
        <v>315</v>
      </c>
    </row>
    <row r="177" spans="1:1" ht="15.5" hidden="1" x14ac:dyDescent="0.35">
      <c r="A177" s="106" t="s">
        <v>316</v>
      </c>
    </row>
    <row r="178" spans="1:1" ht="15.5" hidden="1" x14ac:dyDescent="0.35">
      <c r="A178" s="106" t="s">
        <v>317</v>
      </c>
    </row>
    <row r="179" spans="1:1" ht="15.5" hidden="1" x14ac:dyDescent="0.35">
      <c r="A179" s="106" t="s">
        <v>318</v>
      </c>
    </row>
    <row r="180" spans="1:1" ht="15.5" hidden="1" x14ac:dyDescent="0.35">
      <c r="A180" s="106" t="s">
        <v>319</v>
      </c>
    </row>
    <row r="181" spans="1:1" ht="15.5" hidden="1" x14ac:dyDescent="0.35">
      <c r="A181" s="106" t="s">
        <v>320</v>
      </c>
    </row>
    <row r="182" spans="1:1" ht="15.5" hidden="1" x14ac:dyDescent="0.35">
      <c r="A182" s="106" t="s">
        <v>321</v>
      </c>
    </row>
    <row r="183" spans="1:1" ht="15.5" hidden="1" x14ac:dyDescent="0.35">
      <c r="A183" s="106" t="s">
        <v>322</v>
      </c>
    </row>
    <row r="184" spans="1:1" ht="15.5" hidden="1" x14ac:dyDescent="0.35">
      <c r="A184" s="106" t="s">
        <v>323</v>
      </c>
    </row>
    <row r="185" spans="1:1" ht="15.5" hidden="1" x14ac:dyDescent="0.35">
      <c r="A185" s="106" t="s">
        <v>324</v>
      </c>
    </row>
    <row r="186" spans="1:1" ht="15.5" hidden="1" x14ac:dyDescent="0.35">
      <c r="A186" s="106" t="s">
        <v>325</v>
      </c>
    </row>
    <row r="187" spans="1:1" ht="15.5" hidden="1" x14ac:dyDescent="0.35">
      <c r="A187" s="106" t="s">
        <v>326</v>
      </c>
    </row>
    <row r="188" spans="1:1" ht="15.5" hidden="1" x14ac:dyDescent="0.35">
      <c r="A188" s="106" t="s">
        <v>327</v>
      </c>
    </row>
    <row r="189" spans="1:1" ht="15.5" hidden="1" x14ac:dyDescent="0.35">
      <c r="A189" s="106" t="s">
        <v>328</v>
      </c>
    </row>
    <row r="190" spans="1:1" ht="15.5" hidden="1" x14ac:dyDescent="0.35">
      <c r="A190" s="106" t="s">
        <v>329</v>
      </c>
    </row>
    <row r="191" spans="1:1" ht="15.5" hidden="1" x14ac:dyDescent="0.35">
      <c r="A191" s="106" t="s">
        <v>330</v>
      </c>
    </row>
    <row r="192" spans="1:1" ht="15.5" hidden="1" x14ac:dyDescent="0.35">
      <c r="A192" s="106" t="s">
        <v>331</v>
      </c>
    </row>
    <row r="193" spans="1:1" ht="15.5" hidden="1" x14ac:dyDescent="0.35">
      <c r="A193" s="106" t="s">
        <v>332</v>
      </c>
    </row>
    <row r="194" spans="1:1" ht="15.5" hidden="1" x14ac:dyDescent="0.35">
      <c r="A194" s="106" t="s">
        <v>333</v>
      </c>
    </row>
    <row r="195" spans="1:1" ht="15.5" hidden="1" x14ac:dyDescent="0.35">
      <c r="A195" s="106" t="s">
        <v>334</v>
      </c>
    </row>
    <row r="196" spans="1:1" ht="15.5" hidden="1" x14ac:dyDescent="0.35">
      <c r="A196" s="106" t="s">
        <v>335</v>
      </c>
    </row>
    <row r="197" spans="1:1" ht="15.5" hidden="1" x14ac:dyDescent="0.35">
      <c r="A197" s="106" t="s">
        <v>336</v>
      </c>
    </row>
    <row r="198" spans="1:1" ht="15.5" hidden="1" x14ac:dyDescent="0.35">
      <c r="A198" s="106" t="s">
        <v>337</v>
      </c>
    </row>
    <row r="199" spans="1:1" ht="15.5" hidden="1" x14ac:dyDescent="0.35">
      <c r="A199" s="106" t="s">
        <v>338</v>
      </c>
    </row>
    <row r="200" spans="1:1" ht="15.5" hidden="1" x14ac:dyDescent="0.35">
      <c r="A200" s="106" t="s">
        <v>339</v>
      </c>
    </row>
    <row r="201" spans="1:1" ht="15.5" hidden="1" x14ac:dyDescent="0.35">
      <c r="A201" s="106" t="s">
        <v>340</v>
      </c>
    </row>
    <row r="202" spans="1:1" ht="15.5" hidden="1" x14ac:dyDescent="0.35">
      <c r="A202" s="106" t="s">
        <v>341</v>
      </c>
    </row>
    <row r="203" spans="1:1" ht="15.5" hidden="1" x14ac:dyDescent="0.35">
      <c r="A203" s="106" t="s">
        <v>342</v>
      </c>
    </row>
    <row r="204" spans="1:1" ht="15.5" hidden="1" x14ac:dyDescent="0.35">
      <c r="A204" s="106" t="s">
        <v>343</v>
      </c>
    </row>
    <row r="205" spans="1:1" ht="15.5" hidden="1" x14ac:dyDescent="0.35">
      <c r="A205" s="106" t="s">
        <v>414</v>
      </c>
    </row>
    <row r="206" spans="1:1" ht="15.5" hidden="1" x14ac:dyDescent="0.35">
      <c r="A206" s="106" t="s">
        <v>345</v>
      </c>
    </row>
    <row r="207" spans="1:1" ht="15.5" hidden="1" x14ac:dyDescent="0.35">
      <c r="A207" s="106" t="s">
        <v>415</v>
      </c>
    </row>
    <row r="208" spans="1:1" ht="15.5" hidden="1" x14ac:dyDescent="0.35">
      <c r="A208" s="106" t="s">
        <v>347</v>
      </c>
    </row>
    <row r="209" spans="1:1" ht="15.5" hidden="1" x14ac:dyDescent="0.35">
      <c r="A209" s="106" t="s">
        <v>416</v>
      </c>
    </row>
    <row r="210" spans="1:1" ht="15.5" hidden="1" x14ac:dyDescent="0.35">
      <c r="A210" s="106" t="s">
        <v>417</v>
      </c>
    </row>
    <row r="211" spans="1:1" ht="15.5" hidden="1" x14ac:dyDescent="0.35">
      <c r="A211" s="106" t="s">
        <v>418</v>
      </c>
    </row>
    <row r="212" spans="1:1" ht="15.5" hidden="1" x14ac:dyDescent="0.35">
      <c r="A212" s="106" t="s">
        <v>419</v>
      </c>
    </row>
    <row r="213" spans="1:1" ht="15.5" hidden="1" x14ac:dyDescent="0.35">
      <c r="A213" s="106" t="s">
        <v>352</v>
      </c>
    </row>
    <row r="214" spans="1:1" ht="15.5" hidden="1" x14ac:dyDescent="0.35">
      <c r="A214" s="106" t="s">
        <v>353</v>
      </c>
    </row>
    <row r="215" spans="1:1" ht="15.5" hidden="1" x14ac:dyDescent="0.35">
      <c r="A215" s="106" t="s">
        <v>354</v>
      </c>
    </row>
    <row r="216" spans="1:1" ht="15.5" hidden="1" x14ac:dyDescent="0.35">
      <c r="A216" s="106" t="s">
        <v>355</v>
      </c>
    </row>
    <row r="217" spans="1:1" ht="15.5" hidden="1" x14ac:dyDescent="0.35">
      <c r="A217" s="106" t="s">
        <v>356</v>
      </c>
    </row>
    <row r="218" spans="1:1" ht="15.5" hidden="1" x14ac:dyDescent="0.35">
      <c r="A218" s="106" t="s">
        <v>357</v>
      </c>
    </row>
    <row r="219" spans="1:1" ht="15.5" hidden="1" x14ac:dyDescent="0.35">
      <c r="A219" s="106" t="s">
        <v>358</v>
      </c>
    </row>
    <row r="220" spans="1:1" ht="15.5" hidden="1" x14ac:dyDescent="0.35">
      <c r="A220" s="106" t="s">
        <v>359</v>
      </c>
    </row>
    <row r="221" spans="1:1" ht="15.5" hidden="1" x14ac:dyDescent="0.35">
      <c r="A221" s="106" t="s">
        <v>360</v>
      </c>
    </row>
    <row r="222" spans="1:1" ht="15.5" hidden="1" x14ac:dyDescent="0.35">
      <c r="A222" s="106" t="s">
        <v>361</v>
      </c>
    </row>
    <row r="223" spans="1:1" ht="15.5" hidden="1" x14ac:dyDescent="0.35">
      <c r="A223" s="106" t="s">
        <v>362</v>
      </c>
    </row>
    <row r="224" spans="1:1" ht="15.5" hidden="1" x14ac:dyDescent="0.35">
      <c r="A224" s="106" t="s">
        <v>363</v>
      </c>
    </row>
    <row r="225" spans="1:1" ht="15.5" hidden="1" x14ac:dyDescent="0.35">
      <c r="A225" s="106" t="s">
        <v>420</v>
      </c>
    </row>
    <row r="226" spans="1:1" ht="15.5" hidden="1" x14ac:dyDescent="0.35">
      <c r="A226" s="106" t="s">
        <v>365</v>
      </c>
    </row>
    <row r="227" spans="1:1" ht="15.5" hidden="1" x14ac:dyDescent="0.35">
      <c r="A227" s="106" t="s">
        <v>366</v>
      </c>
    </row>
    <row r="228" spans="1:1" ht="15.5" hidden="1" x14ac:dyDescent="0.35">
      <c r="A228" s="106" t="s">
        <v>367</v>
      </c>
    </row>
    <row r="229" spans="1:1" ht="15.5" hidden="1" x14ac:dyDescent="0.35">
      <c r="A229" s="106" t="s">
        <v>421</v>
      </c>
    </row>
    <row r="230" spans="1:1" ht="15.5" hidden="1" x14ac:dyDescent="0.35">
      <c r="A230" s="106" t="s">
        <v>422</v>
      </c>
    </row>
    <row r="231" spans="1:1" ht="15.5" hidden="1" x14ac:dyDescent="0.35">
      <c r="A231" s="106" t="s">
        <v>370</v>
      </c>
    </row>
    <row r="232" spans="1:1" ht="15.5" hidden="1" x14ac:dyDescent="0.35">
      <c r="A232" s="106" t="s">
        <v>371</v>
      </c>
    </row>
    <row r="233" spans="1:1" ht="15.5" hidden="1" x14ac:dyDescent="0.35">
      <c r="A233" s="106" t="s">
        <v>372</v>
      </c>
    </row>
    <row r="234" spans="1:1" ht="15.5" hidden="1" x14ac:dyDescent="0.35">
      <c r="A234" s="106" t="s">
        <v>373</v>
      </c>
    </row>
    <row r="235" spans="1:1" ht="15.5" hidden="1" x14ac:dyDescent="0.35">
      <c r="A235" s="106" t="s">
        <v>374</v>
      </c>
    </row>
    <row r="236" spans="1:1" ht="15.5" hidden="1" x14ac:dyDescent="0.35">
      <c r="A236" s="106" t="s">
        <v>375</v>
      </c>
    </row>
    <row r="237" spans="1:1" ht="15.5" hidden="1" x14ac:dyDescent="0.35">
      <c r="A237" s="106" t="s">
        <v>376</v>
      </c>
    </row>
    <row r="238" spans="1:1" ht="15.5" hidden="1" x14ac:dyDescent="0.35">
      <c r="A238" s="106" t="s">
        <v>377</v>
      </c>
    </row>
    <row r="239" spans="1:1" ht="15.5" hidden="1" x14ac:dyDescent="0.35">
      <c r="A239" s="106" t="s">
        <v>378</v>
      </c>
    </row>
    <row r="240" spans="1:1" ht="15.5" hidden="1" x14ac:dyDescent="0.35">
      <c r="A240" s="106" t="s">
        <v>379</v>
      </c>
    </row>
    <row r="241" spans="1:1" ht="15.5" hidden="1" x14ac:dyDescent="0.35">
      <c r="A241" s="106" t="s">
        <v>380</v>
      </c>
    </row>
    <row r="242" spans="1:1" ht="15.5" hidden="1" x14ac:dyDescent="0.35">
      <c r="A242" s="106" t="s">
        <v>381</v>
      </c>
    </row>
    <row r="243" spans="1:1" ht="15.5" hidden="1" x14ac:dyDescent="0.35">
      <c r="A243" s="106" t="s">
        <v>382</v>
      </c>
    </row>
    <row r="244" spans="1:1" ht="15.5" hidden="1" x14ac:dyDescent="0.35">
      <c r="A244" s="106" t="s">
        <v>383</v>
      </c>
    </row>
    <row r="245" spans="1:1" ht="15.5" hidden="1" x14ac:dyDescent="0.35">
      <c r="A245" s="106" t="s">
        <v>384</v>
      </c>
    </row>
    <row r="246" spans="1:1" ht="15.5" hidden="1" x14ac:dyDescent="0.35">
      <c r="A246" s="106" t="s">
        <v>180</v>
      </c>
    </row>
    <row r="247" spans="1:1" ht="15.5" hidden="1" x14ac:dyDescent="0.35">
      <c r="A247" s="106" t="s">
        <v>181</v>
      </c>
    </row>
    <row r="248" spans="1:1" ht="15.5" hidden="1" x14ac:dyDescent="0.35">
      <c r="A248" s="106" t="s">
        <v>182</v>
      </c>
    </row>
    <row r="249" spans="1:1" ht="15.5" hidden="1" x14ac:dyDescent="0.35">
      <c r="A249" s="106" t="s">
        <v>183</v>
      </c>
    </row>
    <row r="250" spans="1:1" ht="15.5" hidden="1" x14ac:dyDescent="0.35">
      <c r="A250" s="106" t="s">
        <v>184</v>
      </c>
    </row>
    <row r="251" spans="1:1" ht="15.5" hidden="1" x14ac:dyDescent="0.35">
      <c r="A251" s="106" t="s">
        <v>185</v>
      </c>
    </row>
    <row r="252" spans="1:1" ht="15.5" hidden="1" x14ac:dyDescent="0.35">
      <c r="A252" s="106" t="s">
        <v>186</v>
      </c>
    </row>
    <row r="253" spans="1:1" ht="15.5" hidden="1" x14ac:dyDescent="0.35">
      <c r="A253" s="106" t="s">
        <v>187</v>
      </c>
    </row>
    <row r="254" spans="1:1" ht="15.5" hidden="1" x14ac:dyDescent="0.35">
      <c r="A254" s="106" t="s">
        <v>188</v>
      </c>
    </row>
    <row r="255" spans="1:1" ht="15.5" hidden="1" x14ac:dyDescent="0.35">
      <c r="A255" s="106" t="s">
        <v>189</v>
      </c>
    </row>
    <row r="256" spans="1:1" ht="15.5" hidden="1" x14ac:dyDescent="0.35">
      <c r="A256" s="106" t="s">
        <v>190</v>
      </c>
    </row>
    <row r="257" spans="1:1" ht="15.5" hidden="1" x14ac:dyDescent="0.35">
      <c r="A257" s="106" t="s">
        <v>423</v>
      </c>
    </row>
    <row r="258" spans="1:1" ht="15.5" hidden="1" x14ac:dyDescent="0.35">
      <c r="A258" s="106" t="s">
        <v>192</v>
      </c>
    </row>
    <row r="259" spans="1:1" ht="15.5" hidden="1" x14ac:dyDescent="0.35">
      <c r="A259" s="106" t="s">
        <v>193</v>
      </c>
    </row>
    <row r="260" spans="1:1" ht="15.5" hidden="1" x14ac:dyDescent="0.35">
      <c r="A260" s="106" t="s">
        <v>194</v>
      </c>
    </row>
    <row r="261" spans="1:1" ht="15.5" hidden="1" x14ac:dyDescent="0.35">
      <c r="A261" s="106" t="s">
        <v>195</v>
      </c>
    </row>
    <row r="262" spans="1:1" ht="15.5" hidden="1" x14ac:dyDescent="0.35">
      <c r="A262" s="106" t="s">
        <v>196</v>
      </c>
    </row>
    <row r="263" spans="1:1" ht="15.5" hidden="1" x14ac:dyDescent="0.35">
      <c r="A263" s="106" t="s">
        <v>197</v>
      </c>
    </row>
    <row r="264" spans="1:1" ht="15.5" hidden="1" x14ac:dyDescent="0.35">
      <c r="A264" s="106" t="s">
        <v>198</v>
      </c>
    </row>
    <row r="265" spans="1:1" ht="15.5" hidden="1" x14ac:dyDescent="0.35">
      <c r="A265" s="106" t="s">
        <v>199</v>
      </c>
    </row>
    <row r="266" spans="1:1" ht="15.5" hidden="1" x14ac:dyDescent="0.35">
      <c r="A266" s="106" t="s">
        <v>200</v>
      </c>
    </row>
    <row r="267" spans="1:1" ht="15.5" hidden="1" x14ac:dyDescent="0.35">
      <c r="A267" s="106" t="s">
        <v>201</v>
      </c>
    </row>
    <row r="268" spans="1:1" ht="15.5" hidden="1" x14ac:dyDescent="0.35">
      <c r="A268" s="106" t="s">
        <v>202</v>
      </c>
    </row>
    <row r="269" spans="1:1" ht="15.5" hidden="1" x14ac:dyDescent="0.35">
      <c r="A269" s="106" t="s">
        <v>203</v>
      </c>
    </row>
    <row r="270" spans="1:1" ht="15.5" hidden="1" x14ac:dyDescent="0.35">
      <c r="A270" s="106" t="s">
        <v>204</v>
      </c>
    </row>
    <row r="271" spans="1:1" ht="15.5" hidden="1" x14ac:dyDescent="0.35">
      <c r="A271" s="106" t="s">
        <v>205</v>
      </c>
    </row>
    <row r="272" spans="1:1" ht="15.5" hidden="1" x14ac:dyDescent="0.35">
      <c r="A272" s="106" t="s">
        <v>206</v>
      </c>
    </row>
    <row r="273" spans="1:1" ht="15.5" hidden="1" x14ac:dyDescent="0.35">
      <c r="A273" s="106" t="s">
        <v>207</v>
      </c>
    </row>
    <row r="274" spans="1:1" ht="15.5" hidden="1" x14ac:dyDescent="0.35">
      <c r="A274" s="106" t="s">
        <v>208</v>
      </c>
    </row>
    <row r="275" spans="1:1" ht="15.5" hidden="1" x14ac:dyDescent="0.35">
      <c r="A275" s="106" t="s">
        <v>209</v>
      </c>
    </row>
    <row r="276" spans="1:1" ht="15.5" hidden="1" x14ac:dyDescent="0.35">
      <c r="A276" s="106" t="s">
        <v>210</v>
      </c>
    </row>
    <row r="277" spans="1:1" ht="15.5" hidden="1" x14ac:dyDescent="0.35">
      <c r="A277" s="106" t="s">
        <v>211</v>
      </c>
    </row>
    <row r="278" spans="1:1" ht="15.5" hidden="1" x14ac:dyDescent="0.35">
      <c r="A278" s="106" t="s">
        <v>212</v>
      </c>
    </row>
    <row r="279" spans="1:1" ht="15.5" hidden="1" x14ac:dyDescent="0.35">
      <c r="A279" s="106" t="s">
        <v>213</v>
      </c>
    </row>
    <row r="280" spans="1:1" ht="15.5" hidden="1" x14ac:dyDescent="0.35">
      <c r="A280" s="106" t="s">
        <v>214</v>
      </c>
    </row>
    <row r="281" spans="1:1" ht="15.5" hidden="1" x14ac:dyDescent="0.35">
      <c r="A281" s="106" t="s">
        <v>215</v>
      </c>
    </row>
    <row r="282" spans="1:1" ht="15.5" hidden="1" x14ac:dyDescent="0.35">
      <c r="A282" s="106" t="s">
        <v>216</v>
      </c>
    </row>
    <row r="283" spans="1:1" ht="15.5" hidden="1" x14ac:dyDescent="0.35">
      <c r="A283" s="106" t="s">
        <v>217</v>
      </c>
    </row>
    <row r="284" spans="1:1" ht="15.5" hidden="1" x14ac:dyDescent="0.35">
      <c r="A284" s="106" t="s">
        <v>218</v>
      </c>
    </row>
    <row r="285" spans="1:1" ht="15.5" hidden="1" x14ac:dyDescent="0.35">
      <c r="A285" s="106" t="s">
        <v>219</v>
      </c>
    </row>
    <row r="286" spans="1:1" ht="15.5" hidden="1" x14ac:dyDescent="0.35">
      <c r="A286" s="106" t="s">
        <v>220</v>
      </c>
    </row>
    <row r="287" spans="1:1" ht="15.5" hidden="1" x14ac:dyDescent="0.35">
      <c r="A287" s="106" t="s">
        <v>221</v>
      </c>
    </row>
    <row r="288" spans="1:1" ht="15.5" hidden="1" x14ac:dyDescent="0.35">
      <c r="A288" s="106" t="s">
        <v>424</v>
      </c>
    </row>
    <row r="289" spans="1:1" ht="15.5" hidden="1" x14ac:dyDescent="0.35">
      <c r="A289" s="106" t="s">
        <v>223</v>
      </c>
    </row>
    <row r="290" spans="1:1" ht="15.5" hidden="1" x14ac:dyDescent="0.35">
      <c r="A290" s="106" t="s">
        <v>425</v>
      </c>
    </row>
    <row r="291" spans="1:1" ht="15.5" hidden="1" x14ac:dyDescent="0.35">
      <c r="A291" s="106" t="s">
        <v>225</v>
      </c>
    </row>
    <row r="292" spans="1:1" ht="15.5" hidden="1" x14ac:dyDescent="0.35">
      <c r="A292" s="106" t="s">
        <v>226</v>
      </c>
    </row>
    <row r="293" spans="1:1" ht="15.5" hidden="1" x14ac:dyDescent="0.35">
      <c r="A293" s="106" t="s">
        <v>227</v>
      </c>
    </row>
    <row r="294" spans="1:1" ht="15.5" hidden="1" x14ac:dyDescent="0.35">
      <c r="A294" s="106" t="s">
        <v>228</v>
      </c>
    </row>
    <row r="295" spans="1:1" ht="15.5" hidden="1" x14ac:dyDescent="0.35">
      <c r="A295" s="106" t="s">
        <v>229</v>
      </c>
    </row>
    <row r="296" spans="1:1" ht="15.5" hidden="1" x14ac:dyDescent="0.35">
      <c r="A296" s="106" t="s">
        <v>230</v>
      </c>
    </row>
    <row r="297" spans="1:1" ht="15.5" hidden="1" x14ac:dyDescent="0.35">
      <c r="A297" s="106" t="s">
        <v>231</v>
      </c>
    </row>
    <row r="298" spans="1:1" ht="15.5" hidden="1" x14ac:dyDescent="0.35">
      <c r="A298" s="106" t="s">
        <v>232</v>
      </c>
    </row>
    <row r="299" spans="1:1" ht="15.5" hidden="1" x14ac:dyDescent="0.35">
      <c r="A299" s="106" t="s">
        <v>233</v>
      </c>
    </row>
    <row r="300" spans="1:1" ht="15.5" hidden="1" x14ac:dyDescent="0.35">
      <c r="A300" s="106" t="s">
        <v>234</v>
      </c>
    </row>
    <row r="301" spans="1:1" ht="15.5" hidden="1" x14ac:dyDescent="0.35">
      <c r="A301" s="106" t="s">
        <v>235</v>
      </c>
    </row>
    <row r="302" spans="1:1" ht="15.5" hidden="1" x14ac:dyDescent="0.35">
      <c r="A302" s="106" t="s">
        <v>236</v>
      </c>
    </row>
    <row r="303" spans="1:1" ht="15.5" hidden="1" x14ac:dyDescent="0.35">
      <c r="A303" s="106" t="s">
        <v>237</v>
      </c>
    </row>
    <row r="304" spans="1:1" ht="15.5" hidden="1" x14ac:dyDescent="0.35">
      <c r="A304" s="106" t="s">
        <v>426</v>
      </c>
    </row>
    <row r="305" spans="1:1" ht="15.5" hidden="1" x14ac:dyDescent="0.35">
      <c r="A305" s="106" t="s">
        <v>239</v>
      </c>
    </row>
    <row r="306" spans="1:1" ht="15.5" hidden="1" x14ac:dyDescent="0.35">
      <c r="A306" s="106" t="s">
        <v>240</v>
      </c>
    </row>
    <row r="307" spans="1:1" ht="15.5" hidden="1" x14ac:dyDescent="0.35">
      <c r="A307" s="106" t="s">
        <v>241</v>
      </c>
    </row>
    <row r="308" spans="1:1" ht="15.5" hidden="1" x14ac:dyDescent="0.35">
      <c r="A308" s="106" t="s">
        <v>242</v>
      </c>
    </row>
    <row r="309" spans="1:1" ht="15.5" hidden="1" x14ac:dyDescent="0.35">
      <c r="A309" s="106" t="s">
        <v>243</v>
      </c>
    </row>
    <row r="310" spans="1:1" ht="15.5" hidden="1" x14ac:dyDescent="0.35">
      <c r="A310" s="106" t="s">
        <v>244</v>
      </c>
    </row>
    <row r="311" spans="1:1" ht="15.5" hidden="1" x14ac:dyDescent="0.35">
      <c r="A311" s="106" t="s">
        <v>245</v>
      </c>
    </row>
    <row r="312" spans="1:1" ht="15.5" hidden="1" x14ac:dyDescent="0.35">
      <c r="A312" s="106" t="s">
        <v>246</v>
      </c>
    </row>
    <row r="313" spans="1:1" ht="15.5" hidden="1" x14ac:dyDescent="0.35">
      <c r="A313" s="106" t="s">
        <v>247</v>
      </c>
    </row>
    <row r="314" spans="1:1" ht="15.5" hidden="1" x14ac:dyDescent="0.35">
      <c r="A314" s="106" t="s">
        <v>248</v>
      </c>
    </row>
    <row r="315" spans="1:1" ht="15.5" hidden="1" x14ac:dyDescent="0.35">
      <c r="A315" s="106" t="s">
        <v>249</v>
      </c>
    </row>
    <row r="316" spans="1:1" ht="15.5" hidden="1" x14ac:dyDescent="0.35">
      <c r="A316" s="106" t="s">
        <v>250</v>
      </c>
    </row>
    <row r="317" spans="1:1" ht="15.5" hidden="1" x14ac:dyDescent="0.35">
      <c r="A317" s="106" t="s">
        <v>251</v>
      </c>
    </row>
    <row r="318" spans="1:1" ht="15.5" hidden="1" x14ac:dyDescent="0.35">
      <c r="A318" s="106" t="s">
        <v>427</v>
      </c>
    </row>
    <row r="319" spans="1:1" ht="15.5" hidden="1" x14ac:dyDescent="0.35">
      <c r="A319" s="106" t="s">
        <v>428</v>
      </c>
    </row>
    <row r="320" spans="1:1" ht="15.5" hidden="1" x14ac:dyDescent="0.35">
      <c r="A320" s="106" t="s">
        <v>254</v>
      </c>
    </row>
    <row r="321" spans="1:1" ht="15.5" hidden="1" x14ac:dyDescent="0.35">
      <c r="A321" s="106" t="s">
        <v>255</v>
      </c>
    </row>
    <row r="322" spans="1:1" ht="15.5" hidden="1" x14ac:dyDescent="0.35">
      <c r="A322" s="106" t="s">
        <v>256</v>
      </c>
    </row>
    <row r="323" spans="1:1" ht="15.5" hidden="1" x14ac:dyDescent="0.35">
      <c r="A323" s="106" t="s">
        <v>257</v>
      </c>
    </row>
    <row r="324" spans="1:1" ht="15.5" hidden="1" x14ac:dyDescent="0.35">
      <c r="A324" s="106" t="s">
        <v>258</v>
      </c>
    </row>
    <row r="325" spans="1:1" ht="15.5" hidden="1" x14ac:dyDescent="0.35">
      <c r="A325" s="106" t="s">
        <v>259</v>
      </c>
    </row>
    <row r="326" spans="1:1" ht="15.5" hidden="1" x14ac:dyDescent="0.35">
      <c r="A326" s="106" t="s">
        <v>260</v>
      </c>
    </row>
    <row r="327" spans="1:1" ht="15.5" hidden="1" x14ac:dyDescent="0.35">
      <c r="A327" s="106" t="s">
        <v>261</v>
      </c>
    </row>
    <row r="328" spans="1:1" ht="15.5" hidden="1" x14ac:dyDescent="0.35">
      <c r="A328" s="106" t="s">
        <v>429</v>
      </c>
    </row>
    <row r="329" spans="1:1" ht="15.5" hidden="1" x14ac:dyDescent="0.35">
      <c r="A329" s="106" t="s">
        <v>263</v>
      </c>
    </row>
    <row r="330" spans="1:1" ht="15.5" hidden="1" x14ac:dyDescent="0.35">
      <c r="A330" s="106" t="s">
        <v>264</v>
      </c>
    </row>
  </sheetData>
  <sheetProtection algorithmName="SHA-512" hashValue="5pttGsfJk8x4gL4BAGzMTQlE3P/VbWz4yr9I8u911z6SDVunD16nSpIU7AQgM4nGavtBMSX10HACnmjVIdpjIA==" saltValue="t/4VzsCVQ0AyRGPEY32gRQ==" spinCount="100000" sheet="1" objects="1" scenarios="1"/>
  <mergeCells count="1">
    <mergeCell ref="B3:I3"/>
  </mergeCells>
  <dataValidations count="1">
    <dataValidation type="list" allowBlank="1" showInputMessage="1" showErrorMessage="1" sqref="B3:I3" xr:uid="{CDC3155D-38C0-4313-B3A1-DCA007DC0B5B}">
      <formula1>$A$9:$A$330</formula1>
    </dataValidation>
  </dataValidations>
  <pageMargins left="0.7" right="0.7" top="0.75" bottom="0.75" header="0.3" footer="0.3"/>
  <ignoredErrors>
    <ignoredError sqref="B6:J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b6b569b-509a-467d-b105-d97728d3fc11" ContentTypeId="0x0101" PreviousValue="false" LastSyncTimeStamp="2018-02-02T11:34:11.213Z"/>
</file>

<file path=customXml/item2.xml><?xml version="1.0" encoding="utf-8"?>
<ct:contentTypeSchema xmlns:ct="http://schemas.microsoft.com/office/2006/metadata/contentType" xmlns:ma="http://schemas.microsoft.com/office/2006/metadata/properties/metaAttributes" ct:_="" ma:_="" ma:contentTypeName="Corporate Document" ma:contentTypeID="0x010100AE8D62C14739954A824DC185991F0F20003946B68CB158BB4496954BD48F0C3720" ma:contentTypeVersion="47" ma:contentTypeDescription="Create a new document." ma:contentTypeScope="" ma:versionID="b6ad64211de8a960c46d0ef70f0f9663">
  <xsd:schema xmlns:xsd="http://www.w3.org/2001/XMLSchema" xmlns:xs="http://www.w3.org/2001/XMLSchema" xmlns:p="http://schemas.microsoft.com/office/2006/metadata/properties" xmlns:ns2="96e2d7af-6a91-47bb-b563-f52e27c275df" xmlns:ns3="7516fbd6-f775-48a0-9fbe-9a3d5530191b" xmlns:ns4="1f18ab88-66b7-463f-804c-cd5c6892de9c" xmlns:ns5="8d73f495-7c7c-4014-a77f-5e3659d4f2ec" xmlns:ns6="762c195e-d763-41cf-80fa-6f6c2b841a40" targetNamespace="http://schemas.microsoft.com/office/2006/metadata/properties" ma:root="true" ma:fieldsID="eded38b5d75e3b4ece44929e2f156774" ns2:_="" ns3:_="" ns4:_="" ns5:_="" ns6:_="">
    <xsd:import namespace="96e2d7af-6a91-47bb-b563-f52e27c275df"/>
    <xsd:import namespace="7516fbd6-f775-48a0-9fbe-9a3d5530191b"/>
    <xsd:import namespace="1f18ab88-66b7-463f-804c-cd5c6892de9c"/>
    <xsd:import namespace="8d73f495-7c7c-4014-a77f-5e3659d4f2ec"/>
    <xsd:import namespace="762c195e-d763-41cf-80fa-6f6c2b841a40"/>
    <xsd:element name="properties">
      <xsd:complexType>
        <xsd:sequence>
          <xsd:element name="documentManagement">
            <xsd:complexType>
              <xsd:all>
                <xsd:element ref="ns2:PII"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5:lcf76f155ced4ddcb4097134ff3c332f" minOccurs="0"/>
                <xsd:element ref="ns6:TaxCatchAll" minOccurs="0"/>
                <xsd:element ref="ns5:MediaServiceObjectDetectorVersions" minOccurs="0"/>
                <xsd:element ref="ns5:OriginalUR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2d7af-6a91-47bb-b563-f52e27c275df" elementFormDefault="qualified">
    <xsd:import namespace="http://schemas.microsoft.com/office/2006/documentManagement/types"/>
    <xsd:import namespace="http://schemas.microsoft.com/office/infopath/2007/PartnerControls"/>
    <xsd:element name="PII" ma:index="8" nillable="true" ma:displayName="Contains PII" ma:format="Dropdown" ma:internalName="PII" ma:readOnly="false">
      <xsd:simpleType>
        <xsd:union memberTypes="dms:Text">
          <xsd:simpleType>
            <xsd:restriction base="dms:Choice">
              <xsd:enumeration value="Yes"/>
              <xsd:enumeration value="No"/>
              <xsd:enumeration value="Special Category Data"/>
              <xsd:enumeration value="Personal Sensitiv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7516fbd6-f775-48a0-9fbe-9a3d5530191b"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internalName="MediaServiceMetadata" ma:readOnly="true">
      <xsd:simpleType>
        <xsd:restriction base="dms:Note">
          <xsd:maxLength value="255"/>
        </xsd:restriction>
      </xsd:simpleType>
    </xsd:element>
    <xsd:element name="MediaServiceFastMetadata" ma:index="10" nillable="true" ma:displayName="MediaServiceFastMetadata" ma:description="" ma:internalName="MediaServiceFastMetadata" ma:readOnly="true">
      <xsd:simpleType>
        <xsd:restriction base="dms:Note">
          <xsd:maxLength value="255"/>
        </xsd:restriction>
      </xsd:simpleType>
    </xsd:element>
    <xsd:element name="MediaServiceAutoKeyPoints" ma:index="13" nillable="true" ma:displayName="MediaServiceAutoKeyPoints" ma:description="" ma:internalName="MediaServiceAutoKeyPoints" ma:readOnly="true">
      <xsd:simpleType>
        <xsd:restriction base="dms:Note">
          <xsd:maxLength value="255"/>
        </xsd:restriction>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description="" ma:internalName="MediaServiceGenerationTime" ma:readOnly="true">
      <xsd:simpleType>
        <xsd:restriction base="dms:Text"/>
      </xsd:simpleType>
    </xsd:element>
    <xsd:element name="MediaServiceEventHashCode" ma:index="18" nillable="true" ma:displayName="MediaServiceEventHashCode" ma:description="" ma:internalName="MediaServiceEventHashCode" ma:readOnly="true">
      <xsd:simpleType>
        <xsd:restriction base="dms:Text"/>
      </xsd:simpleType>
    </xsd:element>
    <xsd:element name="MediaServiceDateTaken" ma:index="19" nillable="true" ma:displayName="MediaServiceDateTaken" ma:description=""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18ab88-66b7-463f-804c-cd5c6892de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3f495-7c7c-4014-a77f-5e3659d4f2ec"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OriginalURN" ma:index="24" nillable="true" ma:displayName="Original URN" ma:format="Dropdown" ma:internalName="OriginalURN">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2c195e-d763-41cf-80fa-6f6c2b841a4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2c6cf80-9a57-4278-a145-38a3368c7128}" ma:internalName="TaxCatchAll" ma:showField="CatchAllData" ma:web="762c195e-d763-41cf-80fa-6f6c2b841a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73f495-7c7c-4014-a77f-5e3659d4f2ec" xsi:nil="true"/>
    <TaxCatchAll xmlns="762c195e-d763-41cf-80fa-6f6c2b841a40" xsi:nil="true"/>
    <PII xmlns="96e2d7af-6a91-47bb-b563-f52e27c275df" xsi:nil="true"/>
    <OriginalURN xmlns="8d73f495-7c7c-4014-a77f-5e3659d4f2e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493DAA-E537-4272-9AD4-8C3AE45763AD}">
  <ds:schemaRefs>
    <ds:schemaRef ds:uri="Microsoft.SharePoint.Taxonomy.ContentTypeSync"/>
  </ds:schemaRefs>
</ds:datastoreItem>
</file>

<file path=customXml/itemProps2.xml><?xml version="1.0" encoding="utf-8"?>
<ds:datastoreItem xmlns:ds="http://schemas.openxmlformats.org/officeDocument/2006/customXml" ds:itemID="{FCCAD52C-9F7C-434D-845C-165C557C8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2d7af-6a91-47bb-b563-f52e27c275df"/>
    <ds:schemaRef ds:uri="7516fbd6-f775-48a0-9fbe-9a3d5530191b"/>
    <ds:schemaRef ds:uri="1f18ab88-66b7-463f-804c-cd5c6892de9c"/>
    <ds:schemaRef ds:uri="8d73f495-7c7c-4014-a77f-5e3659d4f2ec"/>
    <ds:schemaRef ds:uri="762c195e-d763-41cf-80fa-6f6c2b841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F9B476-C192-493C-9425-F02A01C3E7C8}">
  <ds:schemaRefs>
    <ds:schemaRef ds:uri="7516fbd6-f775-48a0-9fbe-9a3d5530191b"/>
    <ds:schemaRef ds:uri="http://schemas.microsoft.com/office/2006/documentManagement/types"/>
    <ds:schemaRef ds:uri="http://purl.org/dc/elements/1.1/"/>
    <ds:schemaRef ds:uri="http://schemas.microsoft.com/office/infopath/2007/PartnerControls"/>
    <ds:schemaRef ds:uri="8d73f495-7c7c-4014-a77f-5e3659d4f2ec"/>
    <ds:schemaRef ds:uri="http://schemas.microsoft.com/office/2006/metadata/properties"/>
    <ds:schemaRef ds:uri="http://purl.org/dc/terms/"/>
    <ds:schemaRef ds:uri="http://purl.org/dc/dcmitype/"/>
    <ds:schemaRef ds:uri="http://schemas.openxmlformats.org/package/2006/metadata/core-properties"/>
    <ds:schemaRef ds:uri="1f18ab88-66b7-463f-804c-cd5c6892de9c"/>
    <ds:schemaRef ds:uri="762c195e-d763-41cf-80fa-6f6c2b841a40"/>
    <ds:schemaRef ds:uri="96e2d7af-6a91-47bb-b563-f52e27c275df"/>
    <ds:schemaRef ds:uri="http://www.w3.org/XML/1998/namespace"/>
  </ds:schemaRefs>
</ds:datastoreItem>
</file>

<file path=customXml/itemProps4.xml><?xml version="1.0" encoding="utf-8"?>
<ds:datastoreItem xmlns:ds="http://schemas.openxmlformats.org/officeDocument/2006/customXml" ds:itemID="{F33C710B-66D1-4550-81AE-FC5A78A1D069}">
  <ds:schemaRefs>
    <ds:schemaRef ds:uri="http://schemas.microsoft.com/sharepoint/v3/contenttype/forms"/>
  </ds:schemaRefs>
</ds:datastoreItem>
</file>

<file path=docMetadata/LabelInfo.xml><?xml version="1.0" encoding="utf-8"?>
<clbl:labelList xmlns:clbl="http://schemas.microsoft.com/office/2020/mipLabelMetadata">
  <clbl:label id="{7d396678-c698-4451-b9ab-bac3c3310917}" enabled="1" method="Privileged" siteId="{b524f606-f77a-4aa2-8da2-fe70343b0cc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Tax Base</vt:lpstr>
      <vt:lpstr>Form</vt:lpstr>
      <vt:lpstr>Tax Base Explained</vt:lpstr>
      <vt:lpstr>Calculator per Band D</vt:lpstr>
      <vt:lpstr>Calculator Total Precept</vt:lpstr>
      <vt:lpstr>Number Of Dwellings</vt:lpstr>
      <vt:lpstr>Form!Print_Area</vt:lpstr>
      <vt:lpstr>'Tax Base'!Print_Area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tanya.mather</dc:creator>
  <cp:keywords/>
  <dc:description/>
  <cp:lastModifiedBy>Valeria Sfetcu</cp:lastModifiedBy>
  <cp:revision/>
  <dcterms:created xsi:type="dcterms:W3CDTF">2011-10-26T10:59:45Z</dcterms:created>
  <dcterms:modified xsi:type="dcterms:W3CDTF">2024-12-10T14:14:00Z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0x010100AE8D62C14739954A824DC185991F0F20003946B68CB158BB4496954BD48F0C3720</vt:lpwstr>
  </property>
  <property fmtid="{D5CDD505-2E9C-101B-9397-08002B2CF9AE}" pid="3" name="MediaServiceImageTags">
    <vt:lpwstr/>
  </property>
</Properties>
</file>